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5480" windowHeight="8220" activeTab="0"/>
  </bookViews>
  <sheets>
    <sheet name="組合わせ" sheetId="1" r:id="rId1"/>
    <sheet name="日程" sheetId="2" r:id="rId2"/>
    <sheet name="リーグ表" sheetId="3" r:id="rId3"/>
  </sheets>
  <definedNames/>
  <calcPr fullCalcOnLoad="1"/>
</workbook>
</file>

<file path=xl/sharedStrings.xml><?xml version="1.0" encoding="utf-8"?>
<sst xmlns="http://schemas.openxmlformats.org/spreadsheetml/2006/main" count="762" uniqueCount="209">
  <si>
    <t>ヴァレンティア</t>
  </si>
  <si>
    <t>福知山</t>
  </si>
  <si>
    <t>レジョーネ</t>
  </si>
  <si>
    <t>会場：</t>
  </si>
  <si>
    <t>【会場】</t>
  </si>
  <si>
    <t>番号</t>
  </si>
  <si>
    <t>時間</t>
  </si>
  <si>
    <t>対戦カード</t>
  </si>
  <si>
    <t>主審</t>
  </si>
  <si>
    <t>副審</t>
  </si>
  <si>
    <t>本部</t>
  </si>
  <si>
    <t>―</t>
  </si>
  <si>
    <t>（土）</t>
  </si>
  <si>
    <t>未定</t>
  </si>
  <si>
    <t>ジラソーレ</t>
  </si>
  <si>
    <t>ルセーロ</t>
  </si>
  <si>
    <t>―</t>
  </si>
  <si>
    <t>ソルセウ</t>
  </si>
  <si>
    <t>サンガ</t>
  </si>
  <si>
    <t>アンフィニ</t>
  </si>
  <si>
    <t>Ｊマルカ</t>
  </si>
  <si>
    <t>グローリア</t>
  </si>
  <si>
    <t>舞鶴</t>
  </si>
  <si>
    <t>会場</t>
  </si>
  <si>
    <t>対戦カード</t>
  </si>
  <si>
    <t>サンガタウン</t>
  </si>
  <si>
    <t>宇治</t>
  </si>
  <si>
    <t>比叡</t>
  </si>
  <si>
    <t>１勝</t>
  </si>
  <si>
    <t>バンディエラ</t>
  </si>
  <si>
    <t>ヴェルヴェント</t>
  </si>
  <si>
    <t>らくほく</t>
  </si>
  <si>
    <t>朱六</t>
  </si>
  <si>
    <t>（土）</t>
  </si>
  <si>
    <t>2勝</t>
  </si>
  <si>
    <t>宇治</t>
  </si>
  <si>
    <r>
      <t>（</t>
    </r>
    <r>
      <rPr>
        <sz val="10.5"/>
        <color indexed="10"/>
        <rFont val="HG丸ｺﾞｼｯｸM-PRO"/>
        <family val="3"/>
      </rPr>
      <t>日</t>
    </r>
    <r>
      <rPr>
        <sz val="10.5"/>
        <rFont val="HG丸ｺﾞｼｯｸM-PRO"/>
        <family val="3"/>
      </rPr>
      <t>）</t>
    </r>
  </si>
  <si>
    <r>
      <t xml:space="preserve">岩倉東公園（協会）  </t>
    </r>
    <r>
      <rPr>
        <b/>
        <sz val="10"/>
        <color indexed="8"/>
        <rFont val="HG丸ｺﾞｼｯｸM-PRO"/>
        <family val="3"/>
      </rPr>
      <t>8～17</t>
    </r>
  </si>
  <si>
    <r>
      <t>下鳥羽公園（協会）　</t>
    </r>
    <r>
      <rPr>
        <b/>
        <sz val="10"/>
        <color indexed="8"/>
        <rFont val="HG丸ｺﾞｼｯｸM-PRO"/>
        <family val="3"/>
      </rPr>
      <t>９～17</t>
    </r>
  </si>
  <si>
    <t>202１ U-14 KCY チャレンジカップ</t>
  </si>
  <si>
    <t>2021　U-14 KCY チャレンジカップ　</t>
  </si>
  <si>
    <t>Ａ-1</t>
  </si>
  <si>
    <t>Ｅ-1</t>
  </si>
  <si>
    <t>Ｇ-1</t>
  </si>
  <si>
    <t>Ｃ-1</t>
  </si>
  <si>
    <t>Ｄ-1</t>
  </si>
  <si>
    <t>Ｈ-1</t>
  </si>
  <si>
    <t>Ｂ-1</t>
  </si>
  <si>
    <t>・</t>
  </si>
  <si>
    <t>Ｆ-1</t>
  </si>
  <si>
    <t>＜予選リーグ＞</t>
  </si>
  <si>
    <t>Ａ　グループ</t>
  </si>
  <si>
    <t>B　グループ</t>
  </si>
  <si>
    <t>C　グループ</t>
  </si>
  <si>
    <t>D　グループ</t>
  </si>
  <si>
    <t>E　グループ</t>
  </si>
  <si>
    <t>F　グループ</t>
  </si>
  <si>
    <t>G　グループ</t>
  </si>
  <si>
    <t>H　グループ</t>
  </si>
  <si>
    <t>U13　2-1位</t>
  </si>
  <si>
    <t>■各グループ上位１位チームが決勝トーナメントに進出する。</t>
  </si>
  <si>
    <t>2021 U-14 KCY チャレンジカップ</t>
  </si>
  <si>
    <r>
      <t>アクアパルコ洛西　</t>
    </r>
    <r>
      <rPr>
        <b/>
        <sz val="10"/>
        <rFont val="HG丸ｺﾞｼｯｸM-PRO"/>
        <family val="3"/>
      </rPr>
      <t>9～17</t>
    </r>
  </si>
  <si>
    <t>決勝トーナメントは、来年のクラブユース選手権を見越し、１位～６位までを確定する。</t>
  </si>
  <si>
    <t>＜決勝トーナメント＞</t>
  </si>
  <si>
    <t>◆大会方式　</t>
  </si>
  <si>
    <t>サンライズチームを除く、３チームを８ブロックに分けて予選リーグを行う。</t>
  </si>
  <si>
    <t>予選１位のみ、決勝トーナメント進出。</t>
  </si>
  <si>
    <t>■順位決定は、PK方式、勝ち点制を採用（勝４、ＰＫ勝２、ＰＫ負１、負０）とする。</t>
  </si>
  <si>
    <t>14の敗者と13の勝者</t>
  </si>
  <si>
    <t>順位(1部 9.10位)によりＥ.Ｆ､２部 １位もＧ．Hに抽選を行う。以下はフリー抽選。</t>
  </si>
  <si>
    <t>バ　　　ン　　　デ　　　　ィ　　　　エ　　　　ラ</t>
  </si>
  <si>
    <t>ヴ　　　　ェ　　　ル　　　ヴ　　　ェ　　　　ン　　　　ト</t>
  </si>
  <si>
    <t>宇　　　　治</t>
  </si>
  <si>
    <t>U13　　　3位</t>
  </si>
  <si>
    <t>U13　　　5位</t>
  </si>
  <si>
    <t>U13　　　6位</t>
  </si>
  <si>
    <t>U13　　　7位</t>
  </si>
  <si>
    <t>サンライズチームを成績により、振分け定める。Ｕ13大会１部順位(1部 3.5.6.7位)よりＡ～Ｄに定める。</t>
  </si>
  <si>
    <t>葵</t>
  </si>
  <si>
    <t>紫光</t>
  </si>
  <si>
    <t>U13　　　9位</t>
  </si>
  <si>
    <t>U13　　　10位</t>
  </si>
  <si>
    <t>コルージャ</t>
  </si>
  <si>
    <t>ブリンク</t>
  </si>
  <si>
    <t>長岡京SC</t>
  </si>
  <si>
    <t>久御山</t>
  </si>
  <si>
    <t>ジョガーリオ</t>
  </si>
  <si>
    <t>ウィザーズ</t>
  </si>
  <si>
    <t>ロザード</t>
  </si>
  <si>
    <r>
      <t xml:space="preserve">岩倉東公園（協会）  </t>
    </r>
    <r>
      <rPr>
        <b/>
        <sz val="10"/>
        <color indexed="8"/>
        <rFont val="HG丸ｺﾞｼｯｸM-PRO"/>
        <family val="3"/>
      </rPr>
      <t>8～16</t>
    </r>
  </si>
  <si>
    <t>14負け</t>
  </si>
  <si>
    <t>13勝ち</t>
  </si>
  <si>
    <t>14勝ち</t>
  </si>
  <si>
    <t>14負</t>
  </si>
  <si>
    <t>13勝</t>
  </si>
  <si>
    <t>14勝</t>
  </si>
  <si>
    <t>8勝ち</t>
  </si>
  <si>
    <t>9勝ち</t>
  </si>
  <si>
    <t>8負け</t>
  </si>
  <si>
    <t>9負け</t>
  </si>
  <si>
    <t>8勝</t>
  </si>
  <si>
    <t>9勝</t>
  </si>
  <si>
    <t>8負</t>
  </si>
  <si>
    <t>9負</t>
  </si>
  <si>
    <t>5勝ち</t>
  </si>
  <si>
    <t>6勝ち</t>
  </si>
  <si>
    <t>3勝ち</t>
  </si>
  <si>
    <t>7勝ち</t>
  </si>
  <si>
    <t>10勝ち</t>
  </si>
  <si>
    <t>11勝ち</t>
  </si>
  <si>
    <t>3勝</t>
  </si>
  <si>
    <t>7勝</t>
  </si>
  <si>
    <t>5勝</t>
  </si>
  <si>
    <t>6勝</t>
  </si>
  <si>
    <t>11勝</t>
  </si>
  <si>
    <t>10勝</t>
  </si>
  <si>
    <t>5負け</t>
  </si>
  <si>
    <t>6負け</t>
  </si>
  <si>
    <t>3負け</t>
  </si>
  <si>
    <t>7負け</t>
  </si>
  <si>
    <t>7負</t>
  </si>
  <si>
    <t>3負</t>
  </si>
  <si>
    <t>5負</t>
  </si>
  <si>
    <t>6負</t>
  </si>
  <si>
    <t>2勝ち</t>
  </si>
  <si>
    <t>4勝ち</t>
  </si>
  <si>
    <t>4勝</t>
  </si>
  <si>
    <t>A-１位</t>
  </si>
  <si>
    <t>１勝ち</t>
  </si>
  <si>
    <t>Ｅ-１位</t>
  </si>
  <si>
    <t>Ｇ-１位</t>
  </si>
  <si>
    <t>Ｃ-１位</t>
  </si>
  <si>
    <t>Ｄ-１位</t>
  </si>
  <si>
    <t>Ｈ-１位</t>
  </si>
  <si>
    <t>Ｆ-１位</t>
  </si>
  <si>
    <t>Ｂ-１位</t>
  </si>
  <si>
    <t>A１位</t>
  </si>
  <si>
    <t>Ｅ１位</t>
  </si>
  <si>
    <t>Ｇ１位</t>
  </si>
  <si>
    <t>Ｃ１位</t>
  </si>
  <si>
    <t>Ｄ１位</t>
  </si>
  <si>
    <t>Ｈ１位</t>
  </si>
  <si>
    <t>Ｆ１位</t>
  </si>
  <si>
    <t>Ｂ１位</t>
  </si>
  <si>
    <t>A1</t>
  </si>
  <si>
    <r>
      <t>福知山三段池公園　</t>
    </r>
    <r>
      <rPr>
        <b/>
        <sz val="10"/>
        <rFont val="HG丸ｺﾞｼｯｸM-PRO"/>
        <family val="3"/>
      </rPr>
      <t>9～16</t>
    </r>
  </si>
  <si>
    <t>B1</t>
  </si>
  <si>
    <t>C1</t>
  </si>
  <si>
    <t>D1</t>
  </si>
  <si>
    <t>E1</t>
  </si>
  <si>
    <t>G1</t>
  </si>
  <si>
    <t>H1</t>
  </si>
  <si>
    <t>F1</t>
  </si>
  <si>
    <r>
      <t>八幡市民グランド　</t>
    </r>
    <r>
      <rPr>
        <b/>
        <sz val="10"/>
        <rFont val="HG丸ｺﾞｼｯｸM-PRO"/>
        <family val="3"/>
      </rPr>
      <t>9～17</t>
    </r>
  </si>
  <si>
    <t>FC長岡京</t>
  </si>
  <si>
    <t>FC長岡京</t>
  </si>
  <si>
    <t>舞鶴</t>
  </si>
  <si>
    <t>久御山</t>
  </si>
  <si>
    <t>醍醐</t>
  </si>
  <si>
    <t>長岡京SC</t>
  </si>
  <si>
    <t>A2</t>
  </si>
  <si>
    <t>D2</t>
  </si>
  <si>
    <t>E2</t>
  </si>
  <si>
    <t>F2</t>
  </si>
  <si>
    <t>H2</t>
  </si>
  <si>
    <t>G2</t>
  </si>
  <si>
    <t>C2</t>
  </si>
  <si>
    <t>B2</t>
  </si>
  <si>
    <t>福知山</t>
  </si>
  <si>
    <t>葵</t>
  </si>
  <si>
    <t>紫光</t>
  </si>
  <si>
    <t>比叡</t>
  </si>
  <si>
    <t>B3</t>
  </si>
  <si>
    <t>C3</t>
  </si>
  <si>
    <t>E3</t>
  </si>
  <si>
    <t>G3</t>
  </si>
  <si>
    <t>A3</t>
  </si>
  <si>
    <t>D3</t>
  </si>
  <si>
    <t>F3</t>
  </si>
  <si>
    <t>H3</t>
  </si>
  <si>
    <t>協会</t>
  </si>
  <si>
    <t>グループＡ</t>
  </si>
  <si>
    <t>チーム名</t>
  </si>
  <si>
    <t>勝ち</t>
  </si>
  <si>
    <t>PK勝ち</t>
  </si>
  <si>
    <t>PK負け</t>
  </si>
  <si>
    <t>負け</t>
  </si>
  <si>
    <t>勝点</t>
  </si>
  <si>
    <t>得点</t>
  </si>
  <si>
    <t>失点</t>
  </si>
  <si>
    <t>得失点差</t>
  </si>
  <si>
    <t>仮順位</t>
  </si>
  <si>
    <t>順位</t>
  </si>
  <si>
    <t>-</t>
  </si>
  <si>
    <t>PK</t>
  </si>
  <si>
    <t>グループＢ</t>
  </si>
  <si>
    <t>グループＣ</t>
  </si>
  <si>
    <t>グループＤ</t>
  </si>
  <si>
    <t>長岡京ＳＣ</t>
  </si>
  <si>
    <t>グループＥ</t>
  </si>
  <si>
    <t>グループＦ</t>
  </si>
  <si>
    <t>グループＧ</t>
  </si>
  <si>
    <t>グループＨ</t>
  </si>
  <si>
    <t>朱　六</t>
  </si>
  <si>
    <t>紫　光</t>
  </si>
  <si>
    <t>比　叡</t>
  </si>
  <si>
    <t>醍　醐</t>
  </si>
  <si>
    <t>舞　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</si>
</sst>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m/d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96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8"/>
      <name val="HG丸ｺﾞｼｯｸM-PRO"/>
      <family val="3"/>
    </font>
    <font>
      <b/>
      <sz val="12"/>
      <name val="HG丸ｺﾞｼｯｸM-PRO"/>
      <family val="3"/>
    </font>
    <font>
      <b/>
      <sz val="10"/>
      <name val="HG丸ｺﾞｼｯｸM-PRO"/>
      <family val="3"/>
    </font>
    <font>
      <sz val="10"/>
      <name val="HG丸ｺﾞｼｯｸM-PRO"/>
      <family val="3"/>
    </font>
    <font>
      <b/>
      <sz val="11"/>
      <name val="HG丸ｺﾞｼｯｸM-PRO"/>
      <family val="3"/>
    </font>
    <font>
      <sz val="11"/>
      <name val="HG丸ｺﾞｼｯｸM-PRO"/>
      <family val="3"/>
    </font>
    <font>
      <b/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9"/>
      <color indexed="12"/>
      <name val="HG丸ｺﾞｼｯｸM-PRO"/>
      <family val="3"/>
    </font>
    <font>
      <sz val="11"/>
      <color indexed="8"/>
      <name val="HGｺﾞｼｯｸM"/>
      <family val="3"/>
    </font>
    <font>
      <sz val="10"/>
      <color indexed="8"/>
      <name val="HGｺﾞｼｯｸM"/>
      <family val="3"/>
    </font>
    <font>
      <sz val="9"/>
      <color indexed="8"/>
      <name val="HGｺﾞｼｯｸM"/>
      <family val="3"/>
    </font>
    <font>
      <sz val="12"/>
      <color indexed="8"/>
      <name val="HGｺﾞｼｯｸM"/>
      <family val="3"/>
    </font>
    <font>
      <sz val="10.5"/>
      <name val="HG丸ｺﾞｼｯｸM-PRO"/>
      <family val="3"/>
    </font>
    <font>
      <sz val="10.5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b/>
      <sz val="10.5"/>
      <name val="HG丸ｺﾞｼｯｸM-PRO"/>
      <family val="3"/>
    </font>
    <font>
      <sz val="10.5"/>
      <color indexed="10"/>
      <name val="HG丸ｺﾞｼｯｸM-PRO"/>
      <family val="3"/>
    </font>
    <font>
      <sz val="11"/>
      <color indexed="8"/>
      <name val="BIZ UDPゴシック"/>
      <family val="3"/>
    </font>
    <font>
      <sz val="12"/>
      <color indexed="8"/>
      <name val="BIZ UDPゴシック"/>
      <family val="3"/>
    </font>
    <font>
      <sz val="10"/>
      <color indexed="8"/>
      <name val="BIZ UDPゴシック"/>
      <family val="3"/>
    </font>
    <font>
      <sz val="20"/>
      <color indexed="8"/>
      <name val="BIZ UDPゴシック"/>
      <family val="3"/>
    </font>
    <font>
      <sz val="14"/>
      <color indexed="8"/>
      <name val="BIZ UDPゴシック"/>
      <family val="3"/>
    </font>
    <font>
      <b/>
      <sz val="14"/>
      <name val="BIZ UDP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BIZ UDPゴシック"/>
      <family val="3"/>
    </font>
    <font>
      <b/>
      <sz val="10"/>
      <color indexed="9"/>
      <name val="BIZ UDPゴシック"/>
      <family val="3"/>
    </font>
    <font>
      <sz val="11"/>
      <color indexed="8"/>
      <name val="ＭＳ Ｐ明朝"/>
      <family val="1"/>
    </font>
    <font>
      <sz val="9"/>
      <color indexed="8"/>
      <name val="BIZ UDPゴシック"/>
      <family val="3"/>
    </font>
    <font>
      <sz val="11"/>
      <color indexed="12"/>
      <name val="HGｺﾞｼｯｸM"/>
      <family val="3"/>
    </font>
    <font>
      <sz val="9"/>
      <color indexed="10"/>
      <name val="HGｺﾞｼｯｸM"/>
      <family val="3"/>
    </font>
    <font>
      <sz val="10"/>
      <color indexed="10"/>
      <name val="HGｺﾞｼｯｸM"/>
      <family val="3"/>
    </font>
    <font>
      <sz val="11"/>
      <color indexed="12"/>
      <name val="BIZ UDPゴシック"/>
      <family val="3"/>
    </font>
    <font>
      <sz val="9"/>
      <color indexed="10"/>
      <name val="BIZ UDPゴシック"/>
      <family val="3"/>
    </font>
    <font>
      <sz val="10"/>
      <color indexed="10"/>
      <name val="BIZ UDPゴシック"/>
      <family val="3"/>
    </font>
    <font>
      <sz val="10"/>
      <color indexed="12"/>
      <name val="BIZ UDPゴシック"/>
      <family val="3"/>
    </font>
    <font>
      <sz val="8"/>
      <color indexed="8"/>
      <name val="BIZ UDPゴシック"/>
      <family val="3"/>
    </font>
    <font>
      <b/>
      <sz val="12"/>
      <color indexed="10"/>
      <name val="HG丸ｺﾞｼｯｸM-PRO"/>
      <family val="3"/>
    </font>
    <font>
      <b/>
      <sz val="10"/>
      <color indexed="8"/>
      <name val="BIZ UDP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BIZ UDPゴシック"/>
      <family val="3"/>
    </font>
    <font>
      <sz val="10"/>
      <color theme="0"/>
      <name val="BIZ UDPゴシック"/>
      <family val="3"/>
    </font>
    <font>
      <b/>
      <sz val="10"/>
      <color theme="0"/>
      <name val="BIZ UDPゴシック"/>
      <family val="3"/>
    </font>
    <font>
      <sz val="11"/>
      <color theme="1"/>
      <name val="ＭＳ Ｐ明朝"/>
      <family val="1"/>
    </font>
    <font>
      <sz val="11"/>
      <color theme="1"/>
      <name val="BIZ UDPゴシック"/>
      <family val="3"/>
    </font>
    <font>
      <sz val="9"/>
      <color theme="1"/>
      <name val="BIZ UDPゴシック"/>
      <family val="3"/>
    </font>
    <font>
      <sz val="11"/>
      <color rgb="FF0000FF"/>
      <name val="HGｺﾞｼｯｸM"/>
      <family val="3"/>
    </font>
    <font>
      <sz val="9"/>
      <color rgb="FFFF0000"/>
      <name val="HGｺﾞｼｯｸM"/>
      <family val="3"/>
    </font>
    <font>
      <sz val="10"/>
      <color rgb="FFFF0000"/>
      <name val="HGｺﾞｼｯｸM"/>
      <family val="3"/>
    </font>
    <font>
      <sz val="11"/>
      <color rgb="FF0000FF"/>
      <name val="BIZ UDPゴシック"/>
      <family val="3"/>
    </font>
    <font>
      <sz val="9"/>
      <color rgb="FFFF0000"/>
      <name val="BIZ UDPゴシック"/>
      <family val="3"/>
    </font>
    <font>
      <sz val="10"/>
      <color rgb="FFFF0000"/>
      <name val="BIZ UDPゴシック"/>
      <family val="3"/>
    </font>
    <font>
      <sz val="10"/>
      <color rgb="FF0000FF"/>
      <name val="BIZ UDPゴシック"/>
      <family val="3"/>
    </font>
    <font>
      <sz val="8"/>
      <color theme="1"/>
      <name val="BIZ UDPゴシック"/>
      <family val="3"/>
    </font>
    <font>
      <sz val="12"/>
      <color theme="1"/>
      <name val="BIZ UDPゴシック"/>
      <family val="3"/>
    </font>
    <font>
      <b/>
      <sz val="12"/>
      <color theme="1"/>
      <name val="HG丸ｺﾞｼｯｸM-PRO"/>
      <family val="3"/>
    </font>
    <font>
      <b/>
      <sz val="12"/>
      <color rgb="FFFF0000"/>
      <name val="HG丸ｺﾞｼｯｸM-PRO"/>
      <family val="3"/>
    </font>
    <font>
      <b/>
      <sz val="10"/>
      <color theme="1"/>
      <name val="BIZ UDP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799966812134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/>
      <right/>
      <top>
        <color indexed="63"/>
      </top>
      <bottom style="double"/>
    </border>
    <border>
      <left style="thin"/>
      <right style="hair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hair"/>
    </border>
    <border>
      <left style="double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double"/>
      <right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thin"/>
      <bottom style="hair"/>
    </border>
    <border>
      <left>
        <color indexed="63"/>
      </left>
      <right style="double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thin"/>
      <top style="hair"/>
      <bottom style="double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thin"/>
      <right>
        <color indexed="63"/>
      </right>
      <top>
        <color indexed="63"/>
      </top>
      <bottom style="dashDotDot"/>
    </border>
    <border>
      <left>
        <color indexed="63"/>
      </left>
      <right style="dashDot"/>
      <top>
        <color indexed="63"/>
      </top>
      <bottom style="dashDotDot"/>
    </border>
    <border>
      <left style="dashDot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Dot"/>
      <top>
        <color indexed="63"/>
      </top>
      <bottom style="dashDot"/>
    </border>
    <border>
      <left>
        <color indexed="63"/>
      </left>
      <right>
        <color indexed="63"/>
      </right>
      <top style="dashDotDot"/>
      <bottom style="dashDot"/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thin"/>
      <right>
        <color indexed="63"/>
      </right>
      <top style="dashDotDot"/>
      <bottom>
        <color indexed="63"/>
      </bottom>
    </border>
    <border>
      <left>
        <color indexed="63"/>
      </left>
      <right style="dashDot"/>
      <top style="dashDot"/>
      <bottom style="dashDot"/>
    </border>
    <border>
      <left style="thin"/>
      <right style="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 style="thin"/>
    </border>
    <border>
      <left>
        <color indexed="63"/>
      </left>
      <right style="dashDot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double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double"/>
      <bottom>
        <color indexed="63"/>
      </bottom>
    </border>
    <border>
      <left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 diagonalDown="1">
      <left style="thin"/>
      <right style="thin"/>
      <top style="thin"/>
      <bottom style="thin"/>
      <diagonal style="thin"/>
    </border>
    <border>
      <left/>
      <right style="double"/>
      <top style="thin"/>
      <bottom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6" fillId="31" borderId="4" applyNumberFormat="0" applyAlignment="0" applyProtection="0"/>
    <xf numFmtId="0" fontId="6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3" fillId="0" borderId="0">
      <alignment vertical="center"/>
      <protection/>
    </xf>
    <xf numFmtId="0" fontId="77" fillId="32" borderId="0" applyNumberFormat="0" applyBorder="0" applyAlignment="0" applyProtection="0"/>
  </cellStyleXfs>
  <cellXfs count="45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61" applyFont="1" applyFill="1" applyBorder="1" applyAlignment="1">
      <alignment horizontal="center" vertical="center" shrinkToFit="1"/>
      <protection/>
    </xf>
    <xf numFmtId="0" fontId="0" fillId="0" borderId="0" xfId="0" applyFont="1" applyBorder="1" applyAlignment="1">
      <alignment vertical="center"/>
    </xf>
    <xf numFmtId="0" fontId="5" fillId="0" borderId="0" xfId="61" applyFont="1" applyFill="1" applyBorder="1" applyAlignment="1">
      <alignment horizontal="center" vertical="center" shrinkToFit="1"/>
      <protection/>
    </xf>
    <xf numFmtId="20" fontId="4" fillId="0" borderId="0" xfId="61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10" xfId="61" applyFont="1" applyBorder="1" applyAlignment="1">
      <alignment horizontal="center" vertical="center" shrinkToFit="1"/>
      <protection/>
    </xf>
    <xf numFmtId="0" fontId="9" fillId="0" borderId="11" xfId="61" applyFont="1" applyBorder="1" applyAlignment="1">
      <alignment horizontal="center" vertical="center" shrinkToFit="1"/>
      <protection/>
    </xf>
    <xf numFmtId="0" fontId="9" fillId="0" borderId="12" xfId="61" applyFont="1" applyBorder="1" applyAlignment="1">
      <alignment horizontal="center" vertical="center" shrinkToFit="1"/>
      <protection/>
    </xf>
    <xf numFmtId="0" fontId="9" fillId="0" borderId="13" xfId="61" applyFont="1" applyBorder="1" applyAlignment="1">
      <alignment horizontal="center" vertical="center" shrinkToFit="1"/>
      <protection/>
    </xf>
    <xf numFmtId="0" fontId="9" fillId="0" borderId="14" xfId="61" applyFont="1" applyBorder="1" applyAlignment="1">
      <alignment horizontal="center" vertical="center" shrinkToFit="1"/>
      <protection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0" xfId="61" applyFont="1" applyBorder="1" applyAlignment="1">
      <alignment horizontal="center" vertical="center" shrinkToFit="1"/>
      <protection/>
    </xf>
    <xf numFmtId="0" fontId="11" fillId="0" borderId="0" xfId="0" applyFont="1" applyBorder="1" applyAlignment="1">
      <alignment horizontal="center" vertical="center" shrinkToFit="1"/>
    </xf>
    <xf numFmtId="0" fontId="13" fillId="0" borderId="15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16" xfId="61" applyFont="1" applyBorder="1" applyAlignment="1">
      <alignment horizontal="center" vertical="center" shrinkToFit="1"/>
      <protection/>
    </xf>
    <xf numFmtId="0" fontId="13" fillId="0" borderId="0" xfId="0" applyFont="1" applyFill="1" applyAlignment="1">
      <alignment horizontal="center" vertical="center"/>
    </xf>
    <xf numFmtId="0" fontId="9" fillId="0" borderId="0" xfId="61" applyFont="1" applyFill="1" applyBorder="1" applyAlignment="1">
      <alignment horizontal="center" vertical="center" shrinkToFit="1"/>
      <protection/>
    </xf>
    <xf numFmtId="0" fontId="13" fillId="0" borderId="17" xfId="0" applyFont="1" applyBorder="1" applyAlignment="1">
      <alignment vertical="center"/>
    </xf>
    <xf numFmtId="20" fontId="9" fillId="0" borderId="0" xfId="61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9" fillId="0" borderId="15" xfId="61" applyFont="1" applyFill="1" applyBorder="1" applyAlignment="1">
      <alignment horizontal="center" vertical="center" shrinkToFit="1"/>
      <protection/>
    </xf>
    <xf numFmtId="0" fontId="9" fillId="0" borderId="18" xfId="61" applyFont="1" applyBorder="1" applyAlignment="1">
      <alignment horizontal="center" vertical="center" shrinkToFit="1"/>
      <protection/>
    </xf>
    <xf numFmtId="180" fontId="12" fillId="0" borderId="0" xfId="61" applyNumberFormat="1" applyFont="1" applyFill="1" applyBorder="1" applyAlignment="1">
      <alignment vertical="center" shrinkToFit="1"/>
      <protection/>
    </xf>
    <xf numFmtId="0" fontId="12" fillId="0" borderId="0" xfId="61" applyFont="1" applyFill="1" applyBorder="1" applyAlignment="1">
      <alignment vertical="center" shrinkToFit="1"/>
      <protection/>
    </xf>
    <xf numFmtId="0" fontId="9" fillId="0" borderId="15" xfId="61" applyFont="1" applyBorder="1" applyAlignment="1">
      <alignment horizontal="center" vertical="center" shrinkToFit="1"/>
      <protection/>
    </xf>
    <xf numFmtId="0" fontId="14" fillId="0" borderId="0" xfId="6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 vertical="center" shrinkToFit="1"/>
    </xf>
    <xf numFmtId="180" fontId="8" fillId="0" borderId="0" xfId="61" applyNumberFormat="1" applyFont="1" applyFill="1" applyBorder="1" applyAlignment="1">
      <alignment vertical="center" shrinkToFit="1"/>
      <protection/>
    </xf>
    <xf numFmtId="0" fontId="8" fillId="0" borderId="0" xfId="61" applyFont="1" applyFill="1" applyBorder="1" applyAlignment="1">
      <alignment vertical="center" shrinkToFit="1"/>
      <protection/>
    </xf>
    <xf numFmtId="0" fontId="10" fillId="0" borderId="0" xfId="61" applyFont="1" applyFill="1" applyBorder="1" applyAlignment="1">
      <alignment vertical="center" shrinkToFit="1"/>
      <protection/>
    </xf>
    <xf numFmtId="0" fontId="11" fillId="0" borderId="0" xfId="61" applyFont="1" applyFill="1" applyBorder="1" applyAlignment="1">
      <alignment vertical="center" shrinkToFit="1"/>
      <protection/>
    </xf>
    <xf numFmtId="0" fontId="9" fillId="0" borderId="0" xfId="61" applyFont="1" applyFill="1" applyBorder="1" applyAlignment="1">
      <alignment vertical="center" shrinkToFit="1"/>
      <protection/>
    </xf>
    <xf numFmtId="0" fontId="9" fillId="0" borderId="0" xfId="61" applyFont="1" applyBorder="1" applyAlignment="1">
      <alignment horizontal="center" vertical="center" shrinkToFit="1"/>
      <protection/>
    </xf>
    <xf numFmtId="0" fontId="9" fillId="0" borderId="19" xfId="61" applyFont="1" applyBorder="1" applyAlignment="1">
      <alignment horizontal="center" vertical="center" shrinkToFit="1"/>
      <protection/>
    </xf>
    <xf numFmtId="0" fontId="15" fillId="0" borderId="0" xfId="0" applyFont="1" applyAlignment="1">
      <alignment vertical="center"/>
    </xf>
    <xf numFmtId="20" fontId="9" fillId="0" borderId="20" xfId="61" applyNumberFormat="1" applyFont="1" applyFill="1" applyBorder="1" applyAlignment="1">
      <alignment horizontal="center" vertical="center" shrinkToFit="1"/>
      <protection/>
    </xf>
    <xf numFmtId="0" fontId="9" fillId="0" borderId="21" xfId="61" applyFont="1" applyFill="1" applyBorder="1" applyAlignment="1">
      <alignment horizontal="center" vertical="center" shrinkToFit="1"/>
      <protection/>
    </xf>
    <xf numFmtId="0" fontId="9" fillId="0" borderId="22" xfId="61" applyFont="1" applyBorder="1" applyAlignment="1">
      <alignment horizontal="center" vertical="center" shrinkToFit="1"/>
      <protection/>
    </xf>
    <xf numFmtId="0" fontId="14" fillId="0" borderId="23" xfId="61" applyFont="1" applyFill="1" applyBorder="1" applyAlignment="1">
      <alignment horizontal="center" vertical="center" shrinkToFit="1"/>
      <protection/>
    </xf>
    <xf numFmtId="0" fontId="14" fillId="0" borderId="24" xfId="61" applyFont="1" applyFill="1" applyBorder="1" applyAlignment="1">
      <alignment horizontal="center" vertical="center" shrinkToFit="1"/>
      <protection/>
    </xf>
    <xf numFmtId="20" fontId="9" fillId="0" borderId="25" xfId="61" applyNumberFormat="1" applyFont="1" applyFill="1" applyBorder="1" applyAlignment="1">
      <alignment horizontal="center" vertical="center" shrinkToFit="1"/>
      <protection/>
    </xf>
    <xf numFmtId="0" fontId="14" fillId="0" borderId="26" xfId="61" applyFont="1" applyFill="1" applyBorder="1" applyAlignment="1">
      <alignment horizontal="center" vertical="center" shrinkToFit="1"/>
      <protection/>
    </xf>
    <xf numFmtId="20" fontId="9" fillId="0" borderId="27" xfId="61" applyNumberFormat="1" applyFont="1" applyFill="1" applyBorder="1" applyAlignment="1">
      <alignment horizontal="center" vertical="center" shrinkToFit="1"/>
      <protection/>
    </xf>
    <xf numFmtId="0" fontId="14" fillId="0" borderId="28" xfId="61" applyFont="1" applyFill="1" applyBorder="1" applyAlignment="1">
      <alignment horizontal="center" vertical="center" shrinkToFit="1"/>
      <protection/>
    </xf>
    <xf numFmtId="20" fontId="9" fillId="0" borderId="29" xfId="61" applyNumberFormat="1" applyFont="1" applyFill="1" applyBorder="1" applyAlignment="1">
      <alignment horizontal="center" vertical="center" shrinkToFit="1"/>
      <protection/>
    </xf>
    <xf numFmtId="0" fontId="9" fillId="33" borderId="30" xfId="61" applyFont="1" applyFill="1" applyBorder="1" applyAlignment="1">
      <alignment horizontal="center" vertical="center" shrinkToFit="1"/>
      <protection/>
    </xf>
    <xf numFmtId="0" fontId="9" fillId="33" borderId="31" xfId="61" applyFont="1" applyFill="1" applyBorder="1" applyAlignment="1">
      <alignment horizontal="center" vertical="center" shrinkToFit="1"/>
      <protection/>
    </xf>
    <xf numFmtId="0" fontId="9" fillId="33" borderId="32" xfId="61" applyFont="1" applyFill="1" applyBorder="1" applyAlignment="1">
      <alignment horizontal="center" vertical="center" shrinkToFit="1"/>
      <protection/>
    </xf>
    <xf numFmtId="0" fontId="14" fillId="33" borderId="26" xfId="61" applyFont="1" applyFill="1" applyBorder="1" applyAlignment="1">
      <alignment horizontal="center" vertical="center" shrinkToFit="1"/>
      <protection/>
    </xf>
    <xf numFmtId="20" fontId="9" fillId="33" borderId="27" xfId="61" applyNumberFormat="1" applyFont="1" applyFill="1" applyBorder="1" applyAlignment="1">
      <alignment horizontal="center" vertical="center" shrinkToFit="1"/>
      <protection/>
    </xf>
    <xf numFmtId="0" fontId="9" fillId="33" borderId="33" xfId="61" applyFont="1" applyFill="1" applyBorder="1" applyAlignment="1">
      <alignment horizontal="center" vertical="center" shrinkToFit="1"/>
      <protection/>
    </xf>
    <xf numFmtId="0" fontId="9" fillId="33" borderId="15" xfId="61" applyFont="1" applyFill="1" applyBorder="1" applyAlignment="1">
      <alignment horizontal="center" vertical="center" shrinkToFit="1"/>
      <protection/>
    </xf>
    <xf numFmtId="0" fontId="9" fillId="33" borderId="15" xfId="0" applyFont="1" applyFill="1" applyBorder="1" applyAlignment="1">
      <alignment horizontal="center" vertical="center" shrinkToFit="1"/>
    </xf>
    <xf numFmtId="0" fontId="9" fillId="33" borderId="34" xfId="61" applyFont="1" applyFill="1" applyBorder="1" applyAlignment="1">
      <alignment horizontal="center" vertical="center" shrinkToFit="1"/>
      <protection/>
    </xf>
    <xf numFmtId="0" fontId="9" fillId="33" borderId="35" xfId="61" applyFont="1" applyFill="1" applyBorder="1" applyAlignment="1">
      <alignment horizontal="center" vertical="center" shrinkToFit="1"/>
      <protection/>
    </xf>
    <xf numFmtId="0" fontId="9" fillId="33" borderId="36" xfId="61" applyFont="1" applyFill="1" applyBorder="1" applyAlignment="1">
      <alignment horizontal="center" vertical="center" shrinkToFit="1"/>
      <protection/>
    </xf>
    <xf numFmtId="0" fontId="9" fillId="33" borderId="27" xfId="61" applyFont="1" applyFill="1" applyBorder="1" applyAlignment="1">
      <alignment horizontal="center" vertical="center" shrinkToFit="1"/>
      <protection/>
    </xf>
    <xf numFmtId="0" fontId="9" fillId="0" borderId="30" xfId="61" applyFont="1" applyFill="1" applyBorder="1" applyAlignment="1">
      <alignment horizontal="center" vertical="center" shrinkToFit="1"/>
      <protection/>
    </xf>
    <xf numFmtId="0" fontId="13" fillId="0" borderId="37" xfId="0" applyFont="1" applyBorder="1" applyAlignment="1">
      <alignment vertical="center"/>
    </xf>
    <xf numFmtId="0" fontId="9" fillId="0" borderId="38" xfId="61" applyFont="1" applyFill="1" applyBorder="1" applyAlignment="1">
      <alignment horizontal="center" vertical="center" shrinkToFit="1"/>
      <protection/>
    </xf>
    <xf numFmtId="0" fontId="14" fillId="0" borderId="0" xfId="61" applyFont="1" applyBorder="1" applyAlignment="1">
      <alignment horizontal="center" vertical="center" shrinkToFit="1"/>
      <protection/>
    </xf>
    <xf numFmtId="0" fontId="9" fillId="0" borderId="21" xfId="61" applyFont="1" applyBorder="1" applyAlignment="1">
      <alignment horizontal="center" vertical="center" shrinkToFit="1"/>
      <protection/>
    </xf>
    <xf numFmtId="0" fontId="9" fillId="0" borderId="39" xfId="61" applyFont="1" applyFill="1" applyBorder="1" applyAlignment="1">
      <alignment horizontal="center" vertical="center" shrinkToFit="1"/>
      <protection/>
    </xf>
    <xf numFmtId="0" fontId="0" fillId="0" borderId="17" xfId="0" applyBorder="1" applyAlignment="1">
      <alignment vertical="center"/>
    </xf>
    <xf numFmtId="0" fontId="13" fillId="0" borderId="21" xfId="0" applyFont="1" applyBorder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19" fillId="0" borderId="40" xfId="61" applyFont="1" applyFill="1" applyBorder="1" applyAlignment="1">
      <alignment horizontal="center" vertical="center" shrinkToFit="1"/>
      <protection/>
    </xf>
    <xf numFmtId="0" fontId="19" fillId="0" borderId="41" xfId="61" applyFont="1" applyFill="1" applyBorder="1" applyAlignment="1">
      <alignment horizontal="center" vertical="center" shrinkToFit="1"/>
      <protection/>
    </xf>
    <xf numFmtId="0" fontId="19" fillId="0" borderId="41" xfId="0" applyFont="1" applyFill="1" applyBorder="1" applyAlignment="1">
      <alignment horizontal="center" vertical="center" shrinkToFit="1"/>
    </xf>
    <xf numFmtId="0" fontId="19" fillId="0" borderId="42" xfId="61" applyFont="1" applyFill="1" applyBorder="1" applyAlignment="1">
      <alignment horizontal="center" vertical="center" shrinkToFit="1"/>
      <protection/>
    </xf>
    <xf numFmtId="0" fontId="19" fillId="0" borderId="43" xfId="61" applyFont="1" applyFill="1" applyBorder="1" applyAlignment="1">
      <alignment horizontal="center" vertical="center" shrinkToFit="1"/>
      <protection/>
    </xf>
    <xf numFmtId="0" fontId="19" fillId="0" borderId="44" xfId="61" applyFont="1" applyFill="1" applyBorder="1" applyAlignment="1">
      <alignment horizontal="center" vertical="center" shrinkToFit="1"/>
      <protection/>
    </xf>
    <xf numFmtId="0" fontId="19" fillId="0" borderId="31" xfId="61" applyFont="1" applyFill="1" applyBorder="1" applyAlignment="1">
      <alignment horizontal="center" vertical="center" shrinkToFit="1"/>
      <protection/>
    </xf>
    <xf numFmtId="0" fontId="19" fillId="0" borderId="45" xfId="61" applyFont="1" applyFill="1" applyBorder="1" applyAlignment="1">
      <alignment horizontal="center" vertical="center" shrinkToFit="1"/>
      <protection/>
    </xf>
    <xf numFmtId="0" fontId="19" fillId="0" borderId="46" xfId="61" applyFont="1" applyFill="1" applyBorder="1" applyAlignment="1">
      <alignment horizontal="center" vertical="center" shrinkToFit="1"/>
      <protection/>
    </xf>
    <xf numFmtId="0" fontId="19" fillId="0" borderId="46" xfId="0" applyFont="1" applyFill="1" applyBorder="1" applyAlignment="1">
      <alignment horizontal="center" vertical="center" shrinkToFit="1"/>
    </xf>
    <xf numFmtId="0" fontId="19" fillId="0" borderId="47" xfId="61" applyFont="1" applyFill="1" applyBorder="1" applyAlignment="1">
      <alignment horizontal="center" vertical="center" shrinkToFit="1"/>
      <protection/>
    </xf>
    <xf numFmtId="0" fontId="19" fillId="0" borderId="48" xfId="61" applyFont="1" applyFill="1" applyBorder="1" applyAlignment="1">
      <alignment horizontal="center" vertical="center" shrinkToFit="1"/>
      <protection/>
    </xf>
    <xf numFmtId="0" fontId="19" fillId="0" borderId="49" xfId="61" applyFont="1" applyFill="1" applyBorder="1" applyAlignment="1">
      <alignment horizontal="center" vertical="center" shrinkToFit="1"/>
      <protection/>
    </xf>
    <xf numFmtId="0" fontId="19" fillId="0" borderId="50" xfId="61" applyFont="1" applyFill="1" applyBorder="1" applyAlignment="1">
      <alignment horizontal="center" vertical="center" shrinkToFit="1"/>
      <protection/>
    </xf>
    <xf numFmtId="0" fontId="19" fillId="0" borderId="33" xfId="61" applyFont="1" applyFill="1" applyBorder="1" applyAlignment="1">
      <alignment horizontal="center" vertical="center" shrinkToFit="1"/>
      <protection/>
    </xf>
    <xf numFmtId="0" fontId="19" fillId="0" borderId="15" xfId="61" applyFont="1" applyFill="1" applyBorder="1" applyAlignment="1">
      <alignment horizontal="center" vertical="center" shrinkToFit="1"/>
      <protection/>
    </xf>
    <xf numFmtId="0" fontId="19" fillId="0" borderId="15" xfId="0" applyFont="1" applyFill="1" applyBorder="1" applyAlignment="1">
      <alignment horizontal="center" vertical="center" shrinkToFit="1"/>
    </xf>
    <xf numFmtId="0" fontId="19" fillId="0" borderId="34" xfId="61" applyFont="1" applyFill="1" applyBorder="1" applyAlignment="1">
      <alignment horizontal="center" vertical="center" shrinkToFit="1"/>
      <protection/>
    </xf>
    <xf numFmtId="0" fontId="19" fillId="0" borderId="36" xfId="61" applyFont="1" applyFill="1" applyBorder="1" applyAlignment="1">
      <alignment horizontal="center" vertical="center" shrinkToFit="1"/>
      <protection/>
    </xf>
    <xf numFmtId="0" fontId="19" fillId="0" borderId="51" xfId="61" applyFont="1" applyFill="1" applyBorder="1" applyAlignment="1">
      <alignment horizontal="center" vertical="center" shrinkToFit="1"/>
      <protection/>
    </xf>
    <xf numFmtId="0" fontId="19" fillId="0" borderId="25" xfId="61" applyFont="1" applyFill="1" applyBorder="1" applyAlignment="1">
      <alignment horizontal="center" vertical="center" shrinkToFit="1"/>
      <protection/>
    </xf>
    <xf numFmtId="0" fontId="19" fillId="0" borderId="52" xfId="61" applyFont="1" applyFill="1" applyBorder="1" applyAlignment="1">
      <alignment horizontal="center" vertical="center" shrinkToFit="1"/>
      <protection/>
    </xf>
    <xf numFmtId="0" fontId="19" fillId="0" borderId="52" xfId="0" applyFont="1" applyFill="1" applyBorder="1" applyAlignment="1">
      <alignment horizontal="center" vertical="center" shrinkToFit="1"/>
    </xf>
    <xf numFmtId="0" fontId="19" fillId="0" borderId="53" xfId="61" applyFont="1" applyBorder="1" applyAlignment="1">
      <alignment horizontal="center" vertical="center" shrinkToFit="1"/>
      <protection/>
    </xf>
    <xf numFmtId="0" fontId="19" fillId="0" borderId="54" xfId="61" applyFont="1" applyFill="1" applyBorder="1" applyAlignment="1">
      <alignment horizontal="center" vertical="center" shrinkToFit="1"/>
      <protection/>
    </xf>
    <xf numFmtId="0" fontId="19" fillId="0" borderId="55" xfId="61" applyFont="1" applyBorder="1" applyAlignment="1">
      <alignment horizontal="center" vertical="center" shrinkToFit="1"/>
      <protection/>
    </xf>
    <xf numFmtId="0" fontId="19" fillId="0" borderId="56" xfId="61" applyFont="1" applyFill="1" applyBorder="1" applyAlignment="1">
      <alignment horizontal="center" vertical="center" shrinkToFit="1"/>
      <protection/>
    </xf>
    <xf numFmtId="0" fontId="19" fillId="0" borderId="45" xfId="61" applyFont="1" applyBorder="1" applyAlignment="1">
      <alignment horizontal="center" vertical="center" shrinkToFit="1"/>
      <protection/>
    </xf>
    <xf numFmtId="0" fontId="19" fillId="0" borderId="47" xfId="61" applyFont="1" applyBorder="1" applyAlignment="1">
      <alignment horizontal="center" vertical="center" shrinkToFit="1"/>
      <protection/>
    </xf>
    <xf numFmtId="0" fontId="20" fillId="0" borderId="45" xfId="0" applyFont="1" applyBorder="1" applyAlignment="1">
      <alignment horizontal="center" vertical="center"/>
    </xf>
    <xf numFmtId="0" fontId="19" fillId="0" borderId="57" xfId="61" applyFont="1" applyFill="1" applyBorder="1" applyAlignment="1">
      <alignment horizontal="center" vertical="center" shrinkToFit="1"/>
      <protection/>
    </xf>
    <xf numFmtId="0" fontId="19" fillId="0" borderId="58" xfId="61" applyFont="1" applyFill="1" applyBorder="1" applyAlignment="1">
      <alignment horizontal="center" vertical="center" shrinkToFit="1"/>
      <protection/>
    </xf>
    <xf numFmtId="0" fontId="19" fillId="0" borderId="59" xfId="61" applyFont="1" applyFill="1" applyBorder="1" applyAlignment="1">
      <alignment horizontal="center" vertical="center" shrinkToFit="1"/>
      <protection/>
    </xf>
    <xf numFmtId="0" fontId="19" fillId="0" borderId="60" xfId="61" applyFont="1" applyFill="1" applyBorder="1" applyAlignment="1">
      <alignment horizontal="center" vertical="center" shrinkToFit="1"/>
      <protection/>
    </xf>
    <xf numFmtId="0" fontId="19" fillId="0" borderId="40" xfId="61" applyFont="1" applyBorder="1" applyAlignment="1">
      <alignment horizontal="center" vertical="center" shrinkToFit="1"/>
      <protection/>
    </xf>
    <xf numFmtId="0" fontId="19" fillId="0" borderId="42" xfId="61" applyFont="1" applyBorder="1" applyAlignment="1">
      <alignment horizontal="center" vertical="center" shrinkToFit="1"/>
      <protection/>
    </xf>
    <xf numFmtId="0" fontId="19" fillId="0" borderId="61" xfId="61" applyFont="1" applyFill="1" applyBorder="1" applyAlignment="1">
      <alignment horizontal="center" vertical="center" shrinkToFit="1"/>
      <protection/>
    </xf>
    <xf numFmtId="0" fontId="19" fillId="0" borderId="29" xfId="61" applyFont="1" applyFill="1" applyBorder="1" applyAlignment="1">
      <alignment horizontal="center" vertical="center" shrinkToFit="1"/>
      <protection/>
    </xf>
    <xf numFmtId="0" fontId="19" fillId="0" borderId="0" xfId="61" applyFont="1" applyFill="1" applyBorder="1" applyAlignment="1">
      <alignment horizontal="center" vertical="center" shrinkToFit="1"/>
      <protection/>
    </xf>
    <xf numFmtId="20" fontId="0" fillId="0" borderId="0" xfId="0" applyNumberFormat="1" applyAlignment="1">
      <alignment vertical="center"/>
    </xf>
    <xf numFmtId="0" fontId="9" fillId="0" borderId="62" xfId="61" applyFont="1" applyFill="1" applyBorder="1" applyAlignment="1">
      <alignment horizontal="center" vertical="center" shrinkToFit="1"/>
      <protection/>
    </xf>
    <xf numFmtId="0" fontId="19" fillId="0" borderId="63" xfId="61" applyFont="1" applyFill="1" applyBorder="1" applyAlignment="1">
      <alignment horizontal="center" vertical="center" shrinkToFit="1"/>
      <protection/>
    </xf>
    <xf numFmtId="0" fontId="19" fillId="0" borderId="64" xfId="61" applyFont="1" applyFill="1" applyBorder="1" applyAlignment="1">
      <alignment horizontal="center" vertical="center" shrinkToFit="1"/>
      <protection/>
    </xf>
    <xf numFmtId="0" fontId="13" fillId="0" borderId="21" xfId="0" applyFont="1" applyBorder="1" applyAlignment="1">
      <alignment horizontal="center" vertical="center"/>
    </xf>
    <xf numFmtId="0" fontId="19" fillId="0" borderId="0" xfId="6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 shrinkToFit="1"/>
    </xf>
    <xf numFmtId="0" fontId="7" fillId="0" borderId="0" xfId="61" applyFont="1" applyFill="1" applyBorder="1" applyAlignment="1">
      <alignment vertical="center" shrinkToFit="1"/>
      <protection/>
    </xf>
    <xf numFmtId="0" fontId="9" fillId="33" borderId="50" xfId="61" applyFont="1" applyFill="1" applyBorder="1" applyAlignment="1">
      <alignment horizontal="center" vertical="center" shrinkToFit="1"/>
      <protection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78" fillId="0" borderId="0" xfId="60" applyFont="1">
      <alignment vertical="center"/>
      <protection/>
    </xf>
    <xf numFmtId="0" fontId="79" fillId="20" borderId="65" xfId="60" applyFont="1" applyFill="1" applyBorder="1" applyAlignment="1">
      <alignment horizontal="center" vertical="center"/>
      <protection/>
    </xf>
    <xf numFmtId="0" fontId="79" fillId="20" borderId="66" xfId="60" applyFont="1" applyFill="1" applyBorder="1" applyAlignment="1">
      <alignment horizontal="center" vertical="center"/>
      <protection/>
    </xf>
    <xf numFmtId="0" fontId="80" fillId="20" borderId="65" xfId="60" applyFont="1" applyFill="1" applyBorder="1" applyAlignment="1">
      <alignment horizontal="center" vertical="center"/>
      <protection/>
    </xf>
    <xf numFmtId="0" fontId="25" fillId="0" borderId="0" xfId="0" applyFont="1" applyAlignment="1">
      <alignment vertical="center"/>
    </xf>
    <xf numFmtId="0" fontId="78" fillId="0" borderId="0" xfId="60" applyFont="1" applyBorder="1" applyAlignment="1">
      <alignment horizontal="center" vertical="center"/>
      <protection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2" fillId="0" borderId="0" xfId="0" applyFont="1" applyAlignment="1">
      <alignment vertical="center" wrapText="1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vertical="center" wrapText="1"/>
    </xf>
    <xf numFmtId="0" fontId="83" fillId="0" borderId="0" xfId="0" applyFont="1" applyAlignment="1">
      <alignment vertical="center"/>
    </xf>
    <xf numFmtId="0" fontId="78" fillId="0" borderId="0" xfId="0" applyFont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8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84" fillId="0" borderId="0" xfId="0" applyFont="1" applyFill="1" applyBorder="1" applyAlignment="1">
      <alignment vertical="center"/>
    </xf>
    <xf numFmtId="56" fontId="85" fillId="0" borderId="0" xfId="0" applyNumberFormat="1" applyFont="1" applyFill="1" applyBorder="1" applyAlignment="1" quotePrefix="1">
      <alignment vertical="center"/>
    </xf>
    <xf numFmtId="56" fontId="86" fillId="0" borderId="0" xfId="0" applyNumberFormat="1" applyFont="1" applyFill="1" applyBorder="1" applyAlignment="1">
      <alignment vertical="center"/>
    </xf>
    <xf numFmtId="0" fontId="86" fillId="0" borderId="0" xfId="0" applyFont="1" applyFill="1" applyBorder="1" applyAlignment="1">
      <alignment vertical="center"/>
    </xf>
    <xf numFmtId="0" fontId="8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textRotation="255" shrinkToFit="1"/>
    </xf>
    <xf numFmtId="0" fontId="15" fillId="0" borderId="0" xfId="0" applyFont="1" applyFill="1" applyBorder="1" applyAlignment="1">
      <alignment vertical="center"/>
    </xf>
    <xf numFmtId="20" fontId="0" fillId="0" borderId="0" xfId="0" applyNumberForma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textRotation="255"/>
    </xf>
    <xf numFmtId="0" fontId="17" fillId="0" borderId="0" xfId="0" applyFont="1" applyFill="1" applyBorder="1" applyAlignment="1">
      <alignment vertical="center"/>
    </xf>
    <xf numFmtId="20" fontId="15" fillId="0" borderId="0" xfId="0" applyNumberFormat="1" applyFont="1" applyFill="1" applyBorder="1" applyAlignment="1">
      <alignment vertical="center"/>
    </xf>
    <xf numFmtId="20" fontId="15" fillId="0" borderId="0" xfId="0" applyNumberFormat="1" applyFont="1" applyFill="1" applyBorder="1" applyAlignment="1">
      <alignment vertical="center"/>
    </xf>
    <xf numFmtId="20" fontId="15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25" fillId="0" borderId="67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88" fillId="0" borderId="0" xfId="0" applyFont="1" applyAlignment="1" quotePrefix="1">
      <alignment vertical="center"/>
    </xf>
    <xf numFmtId="0" fontId="88" fillId="0" borderId="0" xfId="0" applyFont="1" applyAlignment="1">
      <alignment vertical="center"/>
    </xf>
    <xf numFmtId="20" fontId="88" fillId="0" borderId="0" xfId="0" applyNumberFormat="1" applyFont="1" applyAlignment="1">
      <alignment vertical="center"/>
    </xf>
    <xf numFmtId="0" fontId="25" fillId="0" borderId="68" xfId="0" applyFont="1" applyBorder="1" applyAlignment="1">
      <alignment vertical="center"/>
    </xf>
    <xf numFmtId="0" fontId="25" fillId="0" borderId="69" xfId="0" applyFont="1" applyBorder="1" applyAlignment="1">
      <alignment vertical="center"/>
    </xf>
    <xf numFmtId="0" fontId="87" fillId="0" borderId="68" xfId="0" applyFont="1" applyBorder="1" applyAlignment="1">
      <alignment vertical="center"/>
    </xf>
    <xf numFmtId="56" fontId="88" fillId="0" borderId="0" xfId="0" applyNumberFormat="1" applyFont="1" applyAlignment="1" quotePrefix="1">
      <alignment vertical="center"/>
    </xf>
    <xf numFmtId="56" fontId="89" fillId="0" borderId="0" xfId="0" applyNumberFormat="1" applyFont="1" applyAlignment="1">
      <alignment vertical="center"/>
    </xf>
    <xf numFmtId="0" fontId="87" fillId="0" borderId="0" xfId="0" applyFont="1" applyAlignment="1">
      <alignment horizontal="center" vertical="center"/>
    </xf>
    <xf numFmtId="56" fontId="88" fillId="0" borderId="0" xfId="0" applyNumberFormat="1" applyFont="1" applyAlignment="1" quotePrefix="1">
      <alignment horizontal="center" vertical="center"/>
    </xf>
    <xf numFmtId="56" fontId="89" fillId="0" borderId="0" xfId="0" applyNumberFormat="1" applyFont="1" applyAlignment="1">
      <alignment horizontal="center" vertical="center"/>
    </xf>
    <xf numFmtId="0" fontId="25" fillId="0" borderId="70" xfId="0" applyFont="1" applyBorder="1" applyAlignment="1">
      <alignment vertical="center"/>
    </xf>
    <xf numFmtId="0" fontId="89" fillId="0" borderId="0" xfId="0" applyFont="1" applyAlignment="1">
      <alignment vertical="center"/>
    </xf>
    <xf numFmtId="0" fontId="87" fillId="0" borderId="67" xfId="0" applyFont="1" applyBorder="1" applyAlignment="1">
      <alignment vertical="center"/>
    </xf>
    <xf numFmtId="0" fontId="87" fillId="0" borderId="12" xfId="0" applyFont="1" applyBorder="1" applyAlignment="1">
      <alignment vertical="center"/>
    </xf>
    <xf numFmtId="0" fontId="25" fillId="0" borderId="71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5" fillId="34" borderId="70" xfId="0" applyFont="1" applyFill="1" applyBorder="1" applyAlignment="1">
      <alignment vertical="center"/>
    </xf>
    <xf numFmtId="0" fontId="87" fillId="0" borderId="70" xfId="0" applyFont="1" applyBorder="1" applyAlignment="1">
      <alignment vertical="center"/>
    </xf>
    <xf numFmtId="0" fontId="78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vertical="top"/>
    </xf>
    <xf numFmtId="0" fontId="25" fillId="0" borderId="68" xfId="0" applyFont="1" applyBorder="1" applyAlignment="1">
      <alignment vertical="center"/>
    </xf>
    <xf numFmtId="0" fontId="25" fillId="0" borderId="70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0" fontId="83" fillId="0" borderId="69" xfId="0" applyFont="1" applyBorder="1" applyAlignment="1">
      <alignment vertical="center" wrapText="1"/>
    </xf>
    <xf numFmtId="0" fontId="82" fillId="0" borderId="69" xfId="0" applyFont="1" applyBorder="1" applyAlignment="1">
      <alignment vertical="center"/>
    </xf>
    <xf numFmtId="0" fontId="9" fillId="0" borderId="34" xfId="61" applyFont="1" applyFill="1" applyBorder="1" applyAlignment="1">
      <alignment horizontal="center" vertical="center" shrinkToFit="1"/>
      <protection/>
    </xf>
    <xf numFmtId="0" fontId="9" fillId="0" borderId="35" xfId="61" applyFont="1" applyFill="1" applyBorder="1" applyAlignment="1">
      <alignment horizontal="center" vertical="center" shrinkToFit="1"/>
      <protection/>
    </xf>
    <xf numFmtId="0" fontId="9" fillId="0" borderId="36" xfId="61" applyFont="1" applyFill="1" applyBorder="1" applyAlignment="1">
      <alignment horizontal="center" vertical="center" shrinkToFit="1"/>
      <protection/>
    </xf>
    <xf numFmtId="0" fontId="9" fillId="0" borderId="33" xfId="61" applyFont="1" applyFill="1" applyBorder="1" applyAlignment="1">
      <alignment horizontal="center" vertical="center" shrinkToFit="1"/>
      <protection/>
    </xf>
    <xf numFmtId="0" fontId="9" fillId="0" borderId="72" xfId="61" applyFont="1" applyFill="1" applyBorder="1" applyAlignment="1">
      <alignment horizontal="center" vertical="center" shrinkToFit="1"/>
      <protection/>
    </xf>
    <xf numFmtId="0" fontId="9" fillId="0" borderId="32" xfId="61" applyFont="1" applyFill="1" applyBorder="1" applyAlignment="1">
      <alignment horizontal="center" vertical="center" shrinkToFit="1"/>
      <protection/>
    </xf>
    <xf numFmtId="0" fontId="19" fillId="0" borderId="35" xfId="61" applyFont="1" applyFill="1" applyBorder="1" applyAlignment="1">
      <alignment horizontal="center" vertical="center" shrinkToFit="1"/>
      <protection/>
    </xf>
    <xf numFmtId="0" fontId="19" fillId="0" borderId="27" xfId="61" applyFont="1" applyFill="1" applyBorder="1" applyAlignment="1">
      <alignment horizontal="center" vertical="center" shrinkToFit="1"/>
      <protection/>
    </xf>
    <xf numFmtId="0" fontId="19" fillId="0" borderId="32" xfId="61" applyFont="1" applyFill="1" applyBorder="1" applyAlignment="1">
      <alignment horizontal="center" vertical="center" shrinkToFit="1"/>
      <protection/>
    </xf>
    <xf numFmtId="0" fontId="9" fillId="35" borderId="30" xfId="61" applyFont="1" applyFill="1" applyBorder="1" applyAlignment="1">
      <alignment horizontal="center" vertical="center" shrinkToFit="1"/>
      <protection/>
    </xf>
    <xf numFmtId="0" fontId="19" fillId="35" borderId="31" xfId="61" applyFont="1" applyFill="1" applyBorder="1" applyAlignment="1">
      <alignment horizontal="center" vertical="center" shrinkToFit="1"/>
      <protection/>
    </xf>
    <xf numFmtId="0" fontId="19" fillId="35" borderId="54" xfId="61" applyFont="1" applyFill="1" applyBorder="1" applyAlignment="1">
      <alignment horizontal="center" vertical="center" shrinkToFit="1"/>
      <protection/>
    </xf>
    <xf numFmtId="0" fontId="19" fillId="35" borderId="32" xfId="61" applyFont="1" applyFill="1" applyBorder="1" applyAlignment="1">
      <alignment horizontal="center" vertical="center" shrinkToFit="1"/>
      <protection/>
    </xf>
    <xf numFmtId="0" fontId="14" fillId="35" borderId="26" xfId="61" applyFont="1" applyFill="1" applyBorder="1" applyAlignment="1">
      <alignment horizontal="center" vertical="center" shrinkToFit="1"/>
      <protection/>
    </xf>
    <xf numFmtId="20" fontId="9" fillId="35" borderId="27" xfId="61" applyNumberFormat="1" applyFont="1" applyFill="1" applyBorder="1" applyAlignment="1">
      <alignment horizontal="center" vertical="center" shrinkToFit="1"/>
      <protection/>
    </xf>
    <xf numFmtId="0" fontId="19" fillId="35" borderId="33" xfId="61" applyFont="1" applyFill="1" applyBorder="1" applyAlignment="1">
      <alignment horizontal="center" vertical="center" shrinkToFit="1"/>
      <protection/>
    </xf>
    <xf numFmtId="0" fontId="19" fillId="35" borderId="15" xfId="61" applyFont="1" applyFill="1" applyBorder="1" applyAlignment="1">
      <alignment horizontal="center" vertical="center" shrinkToFit="1"/>
      <protection/>
    </xf>
    <xf numFmtId="0" fontId="19" fillId="35" borderId="15" xfId="0" applyFont="1" applyFill="1" applyBorder="1" applyAlignment="1">
      <alignment horizontal="center" vertical="center" shrinkToFit="1"/>
    </xf>
    <xf numFmtId="0" fontId="19" fillId="35" borderId="34" xfId="61" applyFont="1" applyFill="1" applyBorder="1" applyAlignment="1">
      <alignment horizontal="center" vertical="center" shrinkToFit="1"/>
      <protection/>
    </xf>
    <xf numFmtId="0" fontId="19" fillId="35" borderId="35" xfId="61" applyFont="1" applyFill="1" applyBorder="1" applyAlignment="1">
      <alignment horizontal="center" vertical="center" shrinkToFit="1"/>
      <protection/>
    </xf>
    <xf numFmtId="0" fontId="19" fillId="35" borderId="36" xfId="61" applyFont="1" applyFill="1" applyBorder="1" applyAlignment="1">
      <alignment horizontal="center" vertical="center" shrinkToFit="1"/>
      <protection/>
    </xf>
    <xf numFmtId="0" fontId="19" fillId="35" borderId="27" xfId="61" applyFont="1" applyFill="1" applyBorder="1" applyAlignment="1">
      <alignment horizontal="center" vertical="center" shrinkToFit="1"/>
      <protection/>
    </xf>
    <xf numFmtId="0" fontId="14" fillId="35" borderId="24" xfId="61" applyFont="1" applyFill="1" applyBorder="1" applyAlignment="1">
      <alignment horizontal="center" vertical="center" shrinkToFit="1"/>
      <protection/>
    </xf>
    <xf numFmtId="20" fontId="9" fillId="35" borderId="25" xfId="61" applyNumberFormat="1" applyFont="1" applyFill="1" applyBorder="1" applyAlignment="1">
      <alignment horizontal="center" vertical="center" shrinkToFit="1"/>
      <protection/>
    </xf>
    <xf numFmtId="0" fontId="19" fillId="35" borderId="45" xfId="61" applyFont="1" applyFill="1" applyBorder="1" applyAlignment="1">
      <alignment horizontal="center" vertical="center" shrinkToFit="1"/>
      <protection/>
    </xf>
    <xf numFmtId="0" fontId="19" fillId="35" borderId="46" xfId="61" applyFont="1" applyFill="1" applyBorder="1" applyAlignment="1">
      <alignment horizontal="center" vertical="center" shrinkToFit="1"/>
      <protection/>
    </xf>
    <xf numFmtId="0" fontId="19" fillId="35" borderId="46" xfId="0" applyFont="1" applyFill="1" applyBorder="1" applyAlignment="1">
      <alignment horizontal="center" vertical="center" shrinkToFit="1"/>
    </xf>
    <xf numFmtId="0" fontId="19" fillId="35" borderId="47" xfId="61" applyFont="1" applyFill="1" applyBorder="1" applyAlignment="1">
      <alignment horizontal="center" vertical="center" shrinkToFit="1"/>
      <protection/>
    </xf>
    <xf numFmtId="0" fontId="19" fillId="35" borderId="48" xfId="61" applyFont="1" applyFill="1" applyBorder="1" applyAlignment="1">
      <alignment horizontal="center" vertical="center" shrinkToFit="1"/>
      <protection/>
    </xf>
    <xf numFmtId="0" fontId="19" fillId="35" borderId="49" xfId="61" applyFont="1" applyFill="1" applyBorder="1" applyAlignment="1">
      <alignment horizontal="center" vertical="center" shrinkToFit="1"/>
      <protection/>
    </xf>
    <xf numFmtId="0" fontId="19" fillId="35" borderId="25" xfId="61" applyFont="1" applyFill="1" applyBorder="1" applyAlignment="1">
      <alignment horizontal="center" vertical="center" shrinkToFit="1"/>
      <protection/>
    </xf>
    <xf numFmtId="0" fontId="19" fillId="35" borderId="52" xfId="0" applyFont="1" applyFill="1" applyBorder="1" applyAlignment="1">
      <alignment horizontal="center" vertical="center" shrinkToFit="1"/>
    </xf>
    <xf numFmtId="0" fontId="9" fillId="35" borderId="33" xfId="61" applyFont="1" applyFill="1" applyBorder="1" applyAlignment="1">
      <alignment horizontal="center" vertical="center" shrinkToFit="1"/>
      <protection/>
    </xf>
    <xf numFmtId="0" fontId="9" fillId="35" borderId="15" xfId="61" applyFont="1" applyFill="1" applyBorder="1" applyAlignment="1">
      <alignment horizontal="center" vertical="center" shrinkToFit="1"/>
      <protection/>
    </xf>
    <xf numFmtId="0" fontId="9" fillId="35" borderId="15" xfId="0" applyFont="1" applyFill="1" applyBorder="1" applyAlignment="1">
      <alignment horizontal="center" vertical="center" shrinkToFit="1"/>
    </xf>
    <xf numFmtId="0" fontId="9" fillId="35" borderId="34" xfId="61" applyFont="1" applyFill="1" applyBorder="1" applyAlignment="1">
      <alignment horizontal="center" vertical="center" shrinkToFit="1"/>
      <protection/>
    </xf>
    <xf numFmtId="0" fontId="9" fillId="35" borderId="35" xfId="61" applyFont="1" applyFill="1" applyBorder="1" applyAlignment="1">
      <alignment horizontal="center" vertical="center" shrinkToFit="1"/>
      <protection/>
    </xf>
    <xf numFmtId="0" fontId="9" fillId="35" borderId="36" xfId="61" applyFont="1" applyFill="1" applyBorder="1" applyAlignment="1">
      <alignment horizontal="center" vertical="center" shrinkToFit="1"/>
      <protection/>
    </xf>
    <xf numFmtId="0" fontId="9" fillId="35" borderId="27" xfId="61" applyFont="1" applyFill="1" applyBorder="1" applyAlignment="1">
      <alignment horizontal="center" vertical="center" shrinkToFit="1"/>
      <protection/>
    </xf>
    <xf numFmtId="0" fontId="9" fillId="35" borderId="32" xfId="61" applyFont="1" applyFill="1" applyBorder="1" applyAlignment="1">
      <alignment horizontal="center" vertical="center" shrinkToFit="1"/>
      <protection/>
    </xf>
    <xf numFmtId="0" fontId="19" fillId="0" borderId="73" xfId="61" applyFont="1" applyFill="1" applyBorder="1" applyAlignment="1">
      <alignment horizontal="center" vertical="center" shrinkToFit="1"/>
      <protection/>
    </xf>
    <xf numFmtId="0" fontId="82" fillId="0" borderId="68" xfId="0" applyFont="1" applyFill="1" applyBorder="1" applyAlignment="1">
      <alignment vertical="center"/>
    </xf>
    <xf numFmtId="0" fontId="82" fillId="0" borderId="0" xfId="0" applyFont="1" applyFill="1" applyAlignment="1">
      <alignment vertical="center"/>
    </xf>
    <xf numFmtId="0" fontId="82" fillId="0" borderId="0" xfId="0" applyFont="1" applyFill="1" applyAlignment="1">
      <alignment vertical="center" wrapText="1"/>
    </xf>
    <xf numFmtId="0" fontId="78" fillId="0" borderId="0" xfId="0" applyFont="1" applyFill="1" applyAlignment="1">
      <alignment vertical="center"/>
    </xf>
    <xf numFmtId="0" fontId="83" fillId="0" borderId="0" xfId="0" applyFont="1" applyFill="1" applyAlignment="1">
      <alignment vertical="center" wrapText="1"/>
    </xf>
    <xf numFmtId="0" fontId="19" fillId="0" borderId="74" xfId="61" applyFont="1" applyFill="1" applyBorder="1" applyAlignment="1">
      <alignment horizontal="center" vertical="center" shrinkToFit="1"/>
      <protection/>
    </xf>
    <xf numFmtId="0" fontId="25" fillId="0" borderId="0" xfId="0" applyFont="1" applyFill="1" applyAlignment="1">
      <alignment vertical="center"/>
    </xf>
    <xf numFmtId="0" fontId="88" fillId="0" borderId="0" xfId="0" applyFont="1" applyFill="1" applyAlignment="1" quotePrefix="1">
      <alignment vertical="center"/>
    </xf>
    <xf numFmtId="0" fontId="88" fillId="0" borderId="0" xfId="0" applyFont="1" applyFill="1" applyAlignment="1">
      <alignment vertical="center"/>
    </xf>
    <xf numFmtId="0" fontId="25" fillId="0" borderId="67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20" fontId="88" fillId="0" borderId="0" xfId="0" applyNumberFormat="1" applyFont="1" applyFill="1" applyAlignment="1">
      <alignment vertical="center"/>
    </xf>
    <xf numFmtId="20" fontId="89" fillId="0" borderId="0" xfId="0" applyNumberFormat="1" applyFont="1" applyFill="1" applyAlignment="1">
      <alignment vertical="center"/>
    </xf>
    <xf numFmtId="0" fontId="25" fillId="0" borderId="70" xfId="0" applyFont="1" applyFill="1" applyBorder="1" applyAlignment="1">
      <alignment horizontal="center" vertical="center"/>
    </xf>
    <xf numFmtId="0" fontId="87" fillId="0" borderId="69" xfId="0" applyFont="1" applyFill="1" applyBorder="1" applyAlignment="1">
      <alignment vertical="center"/>
    </xf>
    <xf numFmtId="0" fontId="25" fillId="0" borderId="69" xfId="0" applyFont="1" applyFill="1" applyBorder="1" applyAlignment="1">
      <alignment vertical="center"/>
    </xf>
    <xf numFmtId="0" fontId="25" fillId="0" borderId="70" xfId="0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68" xfId="0" applyFont="1" applyFill="1" applyBorder="1" applyAlignment="1">
      <alignment vertical="center"/>
    </xf>
    <xf numFmtId="0" fontId="25" fillId="0" borderId="75" xfId="0" applyFont="1" applyFill="1" applyBorder="1" applyAlignment="1">
      <alignment vertical="center"/>
    </xf>
    <xf numFmtId="0" fontId="88" fillId="0" borderId="75" xfId="0" applyFont="1" applyFill="1" applyBorder="1" applyAlignment="1" quotePrefix="1">
      <alignment vertical="center"/>
    </xf>
    <xf numFmtId="56" fontId="88" fillId="0" borderId="75" xfId="0" applyNumberFormat="1" applyFont="1" applyFill="1" applyBorder="1" applyAlignment="1" quotePrefix="1">
      <alignment vertical="center"/>
    </xf>
    <xf numFmtId="56" fontId="89" fillId="0" borderId="76" xfId="0" applyNumberFormat="1" applyFont="1" applyFill="1" applyBorder="1" applyAlignment="1">
      <alignment vertical="center"/>
    </xf>
    <xf numFmtId="56" fontId="89" fillId="0" borderId="75" xfId="0" applyNumberFormat="1" applyFont="1" applyFill="1" applyBorder="1" applyAlignment="1" quotePrefix="1">
      <alignment vertical="center"/>
    </xf>
    <xf numFmtId="0" fontId="88" fillId="0" borderId="75" xfId="0" applyFont="1" applyFill="1" applyBorder="1" applyAlignment="1">
      <alignment horizontal="center" vertical="center"/>
    </xf>
    <xf numFmtId="0" fontId="87" fillId="0" borderId="0" xfId="0" applyFont="1" applyFill="1" applyAlignment="1">
      <alignment vertical="center"/>
    </xf>
    <xf numFmtId="0" fontId="25" fillId="0" borderId="77" xfId="0" applyFont="1" applyFill="1" applyBorder="1" applyAlignment="1">
      <alignment vertical="center"/>
    </xf>
    <xf numFmtId="0" fontId="25" fillId="0" borderId="78" xfId="0" applyFont="1" applyFill="1" applyBorder="1" applyAlignment="1">
      <alignment vertical="center"/>
    </xf>
    <xf numFmtId="0" fontId="25" fillId="0" borderId="79" xfId="0" applyFont="1" applyFill="1" applyBorder="1" applyAlignment="1">
      <alignment vertical="center"/>
    </xf>
    <xf numFmtId="0" fontId="25" fillId="0" borderId="71" xfId="0" applyFont="1" applyFill="1" applyBorder="1" applyAlignment="1">
      <alignment vertical="center"/>
    </xf>
    <xf numFmtId="56" fontId="88" fillId="0" borderId="67" xfId="0" applyNumberFormat="1" applyFont="1" applyFill="1" applyBorder="1" applyAlignment="1" quotePrefix="1">
      <alignment vertical="center"/>
    </xf>
    <xf numFmtId="56" fontId="88" fillId="0" borderId="0" xfId="0" applyNumberFormat="1" applyFont="1" applyFill="1" applyAlignment="1" quotePrefix="1">
      <alignment vertical="center"/>
    </xf>
    <xf numFmtId="56" fontId="89" fillId="0" borderId="0" xfId="0" applyNumberFormat="1" applyFont="1" applyFill="1" applyAlignment="1">
      <alignment vertical="center"/>
    </xf>
    <xf numFmtId="0" fontId="89" fillId="0" borderId="0" xfId="0" applyFont="1" applyFill="1" applyAlignment="1">
      <alignment vertical="center"/>
    </xf>
    <xf numFmtId="0" fontId="25" fillId="0" borderId="80" xfId="0" applyFont="1" applyFill="1" applyBorder="1" applyAlignment="1">
      <alignment vertical="center"/>
    </xf>
    <xf numFmtId="0" fontId="87" fillId="0" borderId="0" xfId="0" applyFont="1" applyFill="1" applyAlignment="1">
      <alignment horizontal="center" vertical="center"/>
    </xf>
    <xf numFmtId="0" fontId="87" fillId="0" borderId="81" xfId="0" applyFont="1" applyFill="1" applyBorder="1" applyAlignment="1">
      <alignment horizontal="center" vertical="center"/>
    </xf>
    <xf numFmtId="0" fontId="25" fillId="0" borderId="81" xfId="0" applyFont="1" applyFill="1" applyBorder="1" applyAlignment="1">
      <alignment vertical="center"/>
    </xf>
    <xf numFmtId="0" fontId="25" fillId="0" borderId="82" xfId="0" applyFont="1" applyFill="1" applyBorder="1" applyAlignment="1">
      <alignment vertical="center"/>
    </xf>
    <xf numFmtId="0" fontId="89" fillId="0" borderId="81" xfId="0" applyFont="1" applyFill="1" applyBorder="1" applyAlignment="1">
      <alignment vertical="center"/>
    </xf>
    <xf numFmtId="0" fontId="89" fillId="0" borderId="83" xfId="0" applyFont="1" applyFill="1" applyBorder="1" applyAlignment="1">
      <alignment vertical="center"/>
    </xf>
    <xf numFmtId="0" fontId="89" fillId="0" borderId="84" xfId="0" applyFont="1" applyFill="1" applyBorder="1" applyAlignment="1">
      <alignment vertical="center"/>
    </xf>
    <xf numFmtId="0" fontId="87" fillId="0" borderId="85" xfId="0" applyFont="1" applyFill="1" applyBorder="1" applyAlignment="1">
      <alignment horizontal="center" vertical="center"/>
    </xf>
    <xf numFmtId="0" fontId="25" fillId="0" borderId="85" xfId="0" applyFont="1" applyFill="1" applyBorder="1" applyAlignment="1">
      <alignment vertical="center"/>
    </xf>
    <xf numFmtId="0" fontId="87" fillId="0" borderId="86" xfId="0" applyFont="1" applyFill="1" applyBorder="1" applyAlignment="1">
      <alignment horizontal="center" vertical="center"/>
    </xf>
    <xf numFmtId="0" fontId="87" fillId="0" borderId="87" xfId="0" applyFont="1" applyFill="1" applyBorder="1" applyAlignment="1">
      <alignment horizontal="center" vertical="center"/>
    </xf>
    <xf numFmtId="0" fontId="25" fillId="0" borderId="87" xfId="0" applyFont="1" applyFill="1" applyBorder="1" applyAlignment="1">
      <alignment vertical="center"/>
    </xf>
    <xf numFmtId="0" fontId="25" fillId="0" borderId="88" xfId="0" applyFont="1" applyFill="1" applyBorder="1" applyAlignment="1">
      <alignment vertical="center"/>
    </xf>
    <xf numFmtId="0" fontId="25" fillId="0" borderId="88" xfId="0" applyFont="1" applyFill="1" applyBorder="1" applyAlignment="1">
      <alignment horizontal="center" vertical="center"/>
    </xf>
    <xf numFmtId="0" fontId="25" fillId="0" borderId="89" xfId="0" applyFont="1" applyFill="1" applyBorder="1" applyAlignment="1">
      <alignment vertical="center"/>
    </xf>
    <xf numFmtId="0" fontId="87" fillId="0" borderId="88" xfId="0" applyFont="1" applyFill="1" applyBorder="1" applyAlignment="1">
      <alignment vertical="center"/>
    </xf>
    <xf numFmtId="0" fontId="87" fillId="0" borderId="90" xfId="0" applyFont="1" applyFill="1" applyBorder="1" applyAlignment="1">
      <alignment horizontal="center" vertical="center"/>
    </xf>
    <xf numFmtId="0" fontId="25" fillId="0" borderId="91" xfId="0" applyFont="1" applyFill="1" applyBorder="1" applyAlignment="1">
      <alignment vertical="center"/>
    </xf>
    <xf numFmtId="0" fontId="25" fillId="0" borderId="92" xfId="0" applyFont="1" applyFill="1" applyBorder="1" applyAlignment="1">
      <alignment vertical="center"/>
    </xf>
    <xf numFmtId="0" fontId="25" fillId="0" borderId="93" xfId="0" applyFont="1" applyFill="1" applyBorder="1" applyAlignment="1">
      <alignment vertical="center"/>
    </xf>
    <xf numFmtId="0" fontId="25" fillId="0" borderId="94" xfId="0" applyFont="1" applyFill="1" applyBorder="1" applyAlignment="1">
      <alignment vertical="center"/>
    </xf>
    <xf numFmtId="0" fontId="25" fillId="0" borderId="95" xfId="0" applyFont="1" applyFill="1" applyBorder="1" applyAlignment="1">
      <alignment vertical="center"/>
    </xf>
    <xf numFmtId="0" fontId="90" fillId="0" borderId="0" xfId="0" applyFont="1" applyFill="1" applyAlignment="1">
      <alignment vertical="center"/>
    </xf>
    <xf numFmtId="0" fontId="25" fillId="0" borderId="96" xfId="0" applyFont="1" applyFill="1" applyBorder="1" applyAlignment="1">
      <alignment vertical="center"/>
    </xf>
    <xf numFmtId="0" fontId="25" fillId="0" borderId="97" xfId="0" applyFont="1" applyFill="1" applyBorder="1" applyAlignment="1">
      <alignment vertical="center"/>
    </xf>
    <xf numFmtId="0" fontId="25" fillId="0" borderId="98" xfId="0" applyFont="1" applyFill="1" applyBorder="1" applyAlignment="1">
      <alignment vertical="center"/>
    </xf>
    <xf numFmtId="0" fontId="87" fillId="0" borderId="99" xfId="0" applyFont="1" applyFill="1" applyBorder="1" applyAlignment="1">
      <alignment vertical="center"/>
    </xf>
    <xf numFmtId="0" fontId="87" fillId="0" borderId="68" xfId="0" applyFont="1" applyFill="1" applyBorder="1" applyAlignment="1">
      <alignment vertical="center"/>
    </xf>
    <xf numFmtId="0" fontId="87" fillId="0" borderId="80" xfId="0" applyFont="1" applyFill="1" applyBorder="1" applyAlignment="1">
      <alignment vertical="center"/>
    </xf>
    <xf numFmtId="0" fontId="25" fillId="0" borderId="99" xfId="0" applyFont="1" applyFill="1" applyBorder="1" applyAlignment="1">
      <alignment vertical="center"/>
    </xf>
    <xf numFmtId="0" fontId="87" fillId="0" borderId="91" xfId="0" applyFont="1" applyFill="1" applyBorder="1" applyAlignment="1">
      <alignment vertical="center"/>
    </xf>
    <xf numFmtId="0" fontId="87" fillId="0" borderId="70" xfId="0" applyFont="1" applyFill="1" applyBorder="1" applyAlignment="1">
      <alignment horizontal="center" vertical="center"/>
    </xf>
    <xf numFmtId="0" fontId="87" fillId="0" borderId="91" xfId="0" applyFont="1" applyFill="1" applyBorder="1" applyAlignment="1">
      <alignment horizontal="center" vertical="center"/>
    </xf>
    <xf numFmtId="0" fontId="87" fillId="0" borderId="71" xfId="0" applyFont="1" applyFill="1" applyBorder="1" applyAlignment="1">
      <alignment horizontal="center" vertical="center"/>
    </xf>
    <xf numFmtId="0" fontId="87" fillId="0" borderId="67" xfId="0" applyFont="1" applyFill="1" applyBorder="1" applyAlignment="1">
      <alignment horizontal="center" vertical="center"/>
    </xf>
    <xf numFmtId="0" fontId="87" fillId="0" borderId="97" xfId="0" applyFont="1" applyFill="1" applyBorder="1" applyAlignment="1">
      <alignment horizontal="center" vertical="center"/>
    </xf>
    <xf numFmtId="56" fontId="85" fillId="0" borderId="0" xfId="0" applyNumberFormat="1" applyFont="1" applyAlignment="1" quotePrefix="1">
      <alignment vertical="center"/>
    </xf>
    <xf numFmtId="56" fontId="86" fillId="0" borderId="0" xfId="0" applyNumberFormat="1" applyFont="1" applyAlignment="1">
      <alignment vertical="center"/>
    </xf>
    <xf numFmtId="0" fontId="78" fillId="0" borderId="68" xfId="60" applyFont="1" applyBorder="1" applyAlignment="1" applyProtection="1">
      <alignment horizontal="center" vertical="center"/>
      <protection locked="0"/>
    </xf>
    <xf numFmtId="0" fontId="78" fillId="0" borderId="70" xfId="60" applyFont="1" applyBorder="1" applyAlignment="1" applyProtection="1">
      <alignment horizontal="center" vertical="center"/>
      <protection locked="0"/>
    </xf>
    <xf numFmtId="0" fontId="78" fillId="0" borderId="46" xfId="60" applyFont="1" applyBorder="1" applyAlignment="1">
      <alignment horizontal="center" vertical="center"/>
      <protection/>
    </xf>
    <xf numFmtId="0" fontId="78" fillId="0" borderId="47" xfId="60" applyFont="1" applyBorder="1" applyAlignment="1" applyProtection="1">
      <alignment horizontal="center" vertical="center"/>
      <protection locked="0"/>
    </xf>
    <xf numFmtId="0" fontId="78" fillId="0" borderId="45" xfId="60" applyFont="1" applyBorder="1" applyAlignment="1" applyProtection="1">
      <alignment horizontal="center" vertical="center"/>
      <protection locked="0"/>
    </xf>
    <xf numFmtId="0" fontId="78" fillId="0" borderId="100" xfId="60" applyFont="1" applyBorder="1" applyAlignment="1" applyProtection="1">
      <alignment horizontal="center" vertical="center"/>
      <protection locked="0"/>
    </xf>
    <xf numFmtId="0" fontId="78" fillId="0" borderId="101" xfId="60" applyFont="1" applyBorder="1" applyAlignment="1">
      <alignment horizontal="center" vertical="center"/>
      <protection/>
    </xf>
    <xf numFmtId="0" fontId="78" fillId="0" borderId="102" xfId="60" applyFont="1" applyBorder="1" applyAlignment="1" applyProtection="1">
      <alignment horizontal="center" vertical="center"/>
      <protection locked="0"/>
    </xf>
    <xf numFmtId="0" fontId="78" fillId="0" borderId="52" xfId="60" applyFont="1" applyBorder="1" applyAlignment="1">
      <alignment horizontal="center" vertical="center"/>
      <protection/>
    </xf>
    <xf numFmtId="0" fontId="78" fillId="0" borderId="53" xfId="60" applyFont="1" applyBorder="1" applyAlignment="1" applyProtection="1">
      <alignment horizontal="center" vertical="center"/>
      <protection locked="0"/>
    </xf>
    <xf numFmtId="0" fontId="78" fillId="0" borderId="103" xfId="60" applyFont="1" applyBorder="1" applyAlignment="1" applyProtection="1">
      <alignment horizontal="center" vertical="center"/>
      <protection locked="0"/>
    </xf>
    <xf numFmtId="0" fontId="78" fillId="0" borderId="102" xfId="60" applyFont="1" applyBorder="1" applyAlignment="1">
      <alignment horizontal="center" vertical="center"/>
      <protection/>
    </xf>
    <xf numFmtId="0" fontId="82" fillId="0" borderId="65" xfId="0" applyFont="1" applyFill="1" applyBorder="1" applyAlignment="1">
      <alignment horizontal="center" vertical="center"/>
    </xf>
    <xf numFmtId="0" fontId="82" fillId="0" borderId="65" xfId="0" applyFont="1" applyFill="1" applyBorder="1" applyAlignment="1">
      <alignment horizontal="center" vertical="center" wrapText="1"/>
    </xf>
    <xf numFmtId="0" fontId="83" fillId="0" borderId="65" xfId="0" applyFont="1" applyFill="1" applyBorder="1" applyAlignment="1">
      <alignment horizontal="center" vertical="center" wrapText="1"/>
    </xf>
    <xf numFmtId="0" fontId="91" fillId="0" borderId="65" xfId="0" applyFont="1" applyFill="1" applyBorder="1" applyAlignment="1">
      <alignment horizontal="center" vertical="center" wrapText="1"/>
    </xf>
    <xf numFmtId="0" fontId="82" fillId="0" borderId="65" xfId="0" applyFont="1" applyFill="1" applyBorder="1" applyAlignment="1">
      <alignment horizontal="center" vertical="center" shrinkToFit="1"/>
    </xf>
    <xf numFmtId="0" fontId="92" fillId="0" borderId="0" xfId="0" applyFont="1" applyAlignment="1">
      <alignment horizontal="center" vertical="center"/>
    </xf>
    <xf numFmtId="0" fontId="25" fillId="4" borderId="80" xfId="0" applyFont="1" applyFill="1" applyBorder="1" applyAlignment="1">
      <alignment horizontal="center" vertical="center" wrapText="1"/>
    </xf>
    <xf numFmtId="0" fontId="25" fillId="4" borderId="69" xfId="0" applyFont="1" applyFill="1" applyBorder="1" applyAlignment="1">
      <alignment horizontal="center" vertical="center" wrapText="1"/>
    </xf>
    <xf numFmtId="0" fontId="25" fillId="4" borderId="99" xfId="0" applyFont="1" applyFill="1" applyBorder="1" applyAlignment="1">
      <alignment horizontal="center" vertical="center" wrapText="1"/>
    </xf>
    <xf numFmtId="0" fontId="25" fillId="4" borderId="68" xfId="0" applyFont="1" applyFill="1" applyBorder="1" applyAlignment="1">
      <alignment horizontal="center" vertical="center" wrapText="1"/>
    </xf>
    <xf numFmtId="0" fontId="25" fillId="4" borderId="0" xfId="0" applyFont="1" applyFill="1" applyAlignment="1">
      <alignment horizontal="center" vertical="center" wrapText="1"/>
    </xf>
    <xf numFmtId="0" fontId="25" fillId="4" borderId="70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67" xfId="0" applyFont="1" applyFill="1" applyBorder="1" applyAlignment="1">
      <alignment horizontal="center" vertical="center" wrapText="1"/>
    </xf>
    <xf numFmtId="0" fontId="25" fillId="4" borderId="71" xfId="0" applyFont="1" applyFill="1" applyBorder="1" applyAlignment="1">
      <alignment horizontal="center" vertical="center" wrapText="1"/>
    </xf>
    <xf numFmtId="0" fontId="25" fillId="36" borderId="80" xfId="0" applyFont="1" applyFill="1" applyBorder="1" applyAlignment="1">
      <alignment horizontal="center" vertical="center"/>
    </xf>
    <xf numFmtId="0" fontId="25" fillId="36" borderId="69" xfId="0" applyFont="1" applyFill="1" applyBorder="1" applyAlignment="1">
      <alignment horizontal="center" vertical="center"/>
    </xf>
    <xf numFmtId="0" fontId="25" fillId="36" borderId="99" xfId="0" applyFont="1" applyFill="1" applyBorder="1" applyAlignment="1">
      <alignment horizontal="center" vertical="center"/>
    </xf>
    <xf numFmtId="0" fontId="25" fillId="36" borderId="68" xfId="0" applyFont="1" applyFill="1" applyBorder="1" applyAlignment="1">
      <alignment horizontal="center" vertical="center"/>
    </xf>
    <xf numFmtId="0" fontId="25" fillId="36" borderId="0" xfId="0" applyFont="1" applyFill="1" applyAlignment="1">
      <alignment horizontal="center" vertical="center"/>
    </xf>
    <xf numFmtId="0" fontId="25" fillId="36" borderId="70" xfId="0" applyFont="1" applyFill="1" applyBorder="1" applyAlignment="1">
      <alignment horizontal="center" vertical="center"/>
    </xf>
    <xf numFmtId="0" fontId="25" fillId="36" borderId="12" xfId="0" applyFont="1" applyFill="1" applyBorder="1" applyAlignment="1">
      <alignment horizontal="center" vertical="center"/>
    </xf>
    <xf numFmtId="0" fontId="25" fillId="36" borderId="67" xfId="0" applyFont="1" applyFill="1" applyBorder="1" applyAlignment="1">
      <alignment horizontal="center" vertical="center"/>
    </xf>
    <xf numFmtId="0" fontId="25" fillId="36" borderId="71" xfId="0" applyFont="1" applyFill="1" applyBorder="1" applyAlignment="1">
      <alignment horizontal="center" vertical="center"/>
    </xf>
    <xf numFmtId="0" fontId="25" fillId="3" borderId="80" xfId="0" applyFont="1" applyFill="1" applyBorder="1" applyAlignment="1">
      <alignment horizontal="center" vertical="center"/>
    </xf>
    <xf numFmtId="0" fontId="25" fillId="3" borderId="69" xfId="0" applyFont="1" applyFill="1" applyBorder="1" applyAlignment="1">
      <alignment horizontal="center" vertical="center"/>
    </xf>
    <xf numFmtId="0" fontId="25" fillId="3" borderId="99" xfId="0" applyFont="1" applyFill="1" applyBorder="1" applyAlignment="1">
      <alignment horizontal="center" vertical="center"/>
    </xf>
    <xf numFmtId="0" fontId="25" fillId="3" borderId="68" xfId="0" applyFont="1" applyFill="1" applyBorder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5" fillId="3" borderId="70" xfId="0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/>
    </xf>
    <xf numFmtId="0" fontId="25" fillId="3" borderId="67" xfId="0" applyFont="1" applyFill="1" applyBorder="1" applyAlignment="1">
      <alignment horizontal="center" vertical="center"/>
    </xf>
    <xf numFmtId="0" fontId="25" fillId="3" borderId="71" xfId="0" applyFont="1" applyFill="1" applyBorder="1" applyAlignment="1">
      <alignment horizontal="center" vertical="center"/>
    </xf>
    <xf numFmtId="0" fontId="25" fillId="4" borderId="80" xfId="0" applyFont="1" applyFill="1" applyBorder="1" applyAlignment="1">
      <alignment horizontal="center" vertical="top" wrapText="1"/>
    </xf>
    <xf numFmtId="0" fontId="25" fillId="4" borderId="69" xfId="0" applyFont="1" applyFill="1" applyBorder="1" applyAlignment="1">
      <alignment horizontal="center" vertical="top" wrapText="1"/>
    </xf>
    <xf numFmtId="0" fontId="25" fillId="4" borderId="99" xfId="0" applyFont="1" applyFill="1" applyBorder="1" applyAlignment="1">
      <alignment horizontal="center" vertical="top" wrapText="1"/>
    </xf>
    <xf numFmtId="0" fontId="25" fillId="4" borderId="68" xfId="0" applyFont="1" applyFill="1" applyBorder="1" applyAlignment="1">
      <alignment horizontal="center" vertical="top" wrapText="1"/>
    </xf>
    <xf numFmtId="0" fontId="25" fillId="4" borderId="0" xfId="0" applyFont="1" applyFill="1" applyAlignment="1">
      <alignment horizontal="center" vertical="top" wrapText="1"/>
    </xf>
    <xf numFmtId="0" fontId="25" fillId="4" borderId="70" xfId="0" applyFont="1" applyFill="1" applyBorder="1" applyAlignment="1">
      <alignment horizontal="center" vertical="top" wrapText="1"/>
    </xf>
    <xf numFmtId="0" fontId="25" fillId="4" borderId="12" xfId="0" applyFont="1" applyFill="1" applyBorder="1" applyAlignment="1">
      <alignment horizontal="center" vertical="top" wrapText="1"/>
    </xf>
    <xf numFmtId="0" fontId="25" fillId="4" borderId="67" xfId="0" applyFont="1" applyFill="1" applyBorder="1" applyAlignment="1">
      <alignment horizontal="center" vertical="top" wrapText="1"/>
    </xf>
    <xf numFmtId="0" fontId="25" fillId="4" borderId="71" xfId="0" applyFont="1" applyFill="1" applyBorder="1" applyAlignment="1">
      <alignment horizontal="center" vertical="top" wrapText="1"/>
    </xf>
    <xf numFmtId="0" fontId="87" fillId="0" borderId="69" xfId="0" applyFont="1" applyBorder="1" applyAlignment="1">
      <alignment horizontal="center" vertical="center"/>
    </xf>
    <xf numFmtId="0" fontId="87" fillId="0" borderId="104" xfId="0" applyFont="1" applyFill="1" applyBorder="1" applyAlignment="1">
      <alignment horizontal="center" vertical="center"/>
    </xf>
    <xf numFmtId="0" fontId="87" fillId="0" borderId="69" xfId="0" applyFont="1" applyFill="1" applyBorder="1" applyAlignment="1">
      <alignment horizontal="center" vertical="center"/>
    </xf>
    <xf numFmtId="0" fontId="87" fillId="0" borderId="0" xfId="0" applyFont="1" applyFill="1" applyAlignment="1">
      <alignment horizontal="center" vertical="center"/>
    </xf>
    <xf numFmtId="0" fontId="78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78" fillId="0" borderId="0" xfId="0" applyFont="1" applyAlignment="1">
      <alignment horizontal="left" vertical="center"/>
    </xf>
    <xf numFmtId="0" fontId="87" fillId="0" borderId="88" xfId="0" applyFont="1" applyFill="1" applyBorder="1" applyAlignment="1">
      <alignment horizontal="center" vertical="center"/>
    </xf>
    <xf numFmtId="0" fontId="90" fillId="0" borderId="92" xfId="0" applyFont="1" applyFill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11" fillId="0" borderId="105" xfId="61" applyFont="1" applyBorder="1" applyAlignment="1">
      <alignment horizontal="center" vertical="center" shrinkToFit="1"/>
      <protection/>
    </xf>
    <xf numFmtId="0" fontId="11" fillId="0" borderId="106" xfId="61" applyFont="1" applyBorder="1" applyAlignment="1">
      <alignment horizontal="center" vertical="center" shrinkToFit="1"/>
      <protection/>
    </xf>
    <xf numFmtId="0" fontId="11" fillId="0" borderId="107" xfId="61" applyFont="1" applyBorder="1" applyAlignment="1">
      <alignment horizontal="center" vertical="center" shrinkToFit="1"/>
      <protection/>
    </xf>
    <xf numFmtId="0" fontId="9" fillId="0" borderId="12" xfId="61" applyFont="1" applyBorder="1" applyAlignment="1">
      <alignment horizontal="center" vertical="center" shrinkToFit="1"/>
      <protection/>
    </xf>
    <xf numFmtId="0" fontId="9" fillId="0" borderId="67" xfId="61" applyFont="1" applyBorder="1" applyAlignment="1">
      <alignment horizontal="center" vertical="center" shrinkToFit="1"/>
      <protection/>
    </xf>
    <xf numFmtId="0" fontId="9" fillId="0" borderId="71" xfId="61" applyFont="1" applyBorder="1" applyAlignment="1">
      <alignment horizontal="center" vertical="center" shrinkToFit="1"/>
      <protection/>
    </xf>
    <xf numFmtId="180" fontId="23" fillId="37" borderId="108" xfId="61" applyNumberFormat="1" applyFont="1" applyFill="1" applyBorder="1" applyAlignment="1">
      <alignment horizontal="center" vertical="center" shrinkToFit="1"/>
      <protection/>
    </xf>
    <xf numFmtId="180" fontId="23" fillId="37" borderId="109" xfId="61" applyNumberFormat="1" applyFont="1" applyFill="1" applyBorder="1" applyAlignment="1">
      <alignment horizontal="center" vertical="center" shrinkToFit="1"/>
      <protection/>
    </xf>
    <xf numFmtId="180" fontId="23" fillId="37" borderId="110" xfId="61" applyNumberFormat="1" applyFont="1" applyFill="1" applyBorder="1" applyAlignment="1">
      <alignment horizontal="center" vertical="center" shrinkToFit="1"/>
      <protection/>
    </xf>
    <xf numFmtId="180" fontId="23" fillId="37" borderId="111" xfId="61" applyNumberFormat="1" applyFont="1" applyFill="1" applyBorder="1" applyAlignment="1">
      <alignment horizontal="center" vertical="center" shrinkToFit="1"/>
      <protection/>
    </xf>
    <xf numFmtId="0" fontId="19" fillId="37" borderId="112" xfId="61" applyFont="1" applyFill="1" applyBorder="1" applyAlignment="1">
      <alignment horizontal="center" vertical="center" shrinkToFit="1"/>
      <protection/>
    </xf>
    <xf numFmtId="0" fontId="19" fillId="37" borderId="71" xfId="61" applyFont="1" applyFill="1" applyBorder="1" applyAlignment="1">
      <alignment horizontal="center" vertical="center" shrinkToFit="1"/>
      <protection/>
    </xf>
    <xf numFmtId="0" fontId="9" fillId="37" borderId="109" xfId="61" applyFont="1" applyFill="1" applyBorder="1" applyAlignment="1">
      <alignment horizontal="center" vertical="center" shrinkToFit="1"/>
      <protection/>
    </xf>
    <xf numFmtId="0" fontId="9" fillId="37" borderId="111" xfId="61" applyFont="1" applyFill="1" applyBorder="1" applyAlignment="1">
      <alignment horizontal="center" vertical="center" shrinkToFit="1"/>
      <protection/>
    </xf>
    <xf numFmtId="0" fontId="93" fillId="37" borderId="113" xfId="61" applyFont="1" applyFill="1" applyBorder="1" applyAlignment="1">
      <alignment horizontal="center" vertical="center" shrinkToFit="1"/>
      <protection/>
    </xf>
    <xf numFmtId="0" fontId="93" fillId="37" borderId="30" xfId="61" applyFont="1" applyFill="1" applyBorder="1" applyAlignment="1">
      <alignment horizontal="center" vertical="center" shrinkToFit="1"/>
      <protection/>
    </xf>
    <xf numFmtId="0" fontId="93" fillId="37" borderId="67" xfId="61" applyFont="1" applyFill="1" applyBorder="1" applyAlignment="1">
      <alignment horizontal="center" vertical="center" shrinkToFit="1"/>
      <protection/>
    </xf>
    <xf numFmtId="0" fontId="93" fillId="37" borderId="114" xfId="61" applyFont="1" applyFill="1" applyBorder="1" applyAlignment="1">
      <alignment horizontal="center" vertical="center" shrinkToFit="1"/>
      <protection/>
    </xf>
    <xf numFmtId="0" fontId="11" fillId="35" borderId="106" xfId="61" applyFont="1" applyFill="1" applyBorder="1" applyAlignment="1">
      <alignment horizontal="center" vertical="center" shrinkToFit="1"/>
      <protection/>
    </xf>
    <xf numFmtId="0" fontId="11" fillId="35" borderId="107" xfId="61" applyFont="1" applyFill="1" applyBorder="1" applyAlignment="1">
      <alignment horizontal="center" vertical="center" shrinkToFit="1"/>
      <protection/>
    </xf>
    <xf numFmtId="0" fontId="11" fillId="0" borderId="26" xfId="61" applyFont="1" applyBorder="1" applyAlignment="1">
      <alignment horizontal="center" vertical="center" shrinkToFit="1"/>
      <protection/>
    </xf>
    <xf numFmtId="0" fontId="11" fillId="0" borderId="15" xfId="61" applyFont="1" applyBorder="1" applyAlignment="1">
      <alignment horizontal="center" vertical="center" shrinkToFit="1"/>
      <protection/>
    </xf>
    <xf numFmtId="0" fontId="11" fillId="38" borderId="106" xfId="61" applyFont="1" applyFill="1" applyBorder="1" applyAlignment="1">
      <alignment horizontal="center" vertical="center" shrinkToFit="1"/>
      <protection/>
    </xf>
    <xf numFmtId="0" fontId="11" fillId="38" borderId="107" xfId="61" applyFont="1" applyFill="1" applyBorder="1" applyAlignment="1">
      <alignment horizontal="center" vertical="center" shrinkToFit="1"/>
      <protection/>
    </xf>
    <xf numFmtId="0" fontId="11" fillId="0" borderId="106" xfId="61" applyFont="1" applyFill="1" applyBorder="1" applyAlignment="1">
      <alignment horizontal="center" vertical="center" shrinkToFit="1"/>
      <protection/>
    </xf>
    <xf numFmtId="0" fontId="11" fillId="0" borderId="107" xfId="61" applyFont="1" applyFill="1" applyBorder="1" applyAlignment="1">
      <alignment horizontal="center" vertical="center" shrinkToFit="1"/>
      <protection/>
    </xf>
    <xf numFmtId="180" fontId="94" fillId="37" borderId="115" xfId="61" applyNumberFormat="1" applyFont="1" applyFill="1" applyBorder="1" applyAlignment="1">
      <alignment horizontal="center" vertical="center" shrinkToFit="1"/>
      <protection/>
    </xf>
    <xf numFmtId="180" fontId="94" fillId="37" borderId="113" xfId="61" applyNumberFormat="1" applyFont="1" applyFill="1" applyBorder="1" applyAlignment="1">
      <alignment horizontal="center" vertical="center" shrinkToFit="1"/>
      <protection/>
    </xf>
    <xf numFmtId="180" fontId="94" fillId="37" borderId="112" xfId="61" applyNumberFormat="1" applyFont="1" applyFill="1" applyBorder="1" applyAlignment="1">
      <alignment horizontal="center" vertical="center" shrinkToFit="1"/>
      <protection/>
    </xf>
    <xf numFmtId="180" fontId="94" fillId="37" borderId="10" xfId="61" applyNumberFormat="1" applyFont="1" applyFill="1" applyBorder="1" applyAlignment="1">
      <alignment horizontal="center" vertical="center" shrinkToFit="1"/>
      <protection/>
    </xf>
    <xf numFmtId="180" fontId="94" fillId="37" borderId="67" xfId="61" applyNumberFormat="1" applyFont="1" applyFill="1" applyBorder="1" applyAlignment="1">
      <alignment horizontal="center" vertical="center" shrinkToFit="1"/>
      <protection/>
    </xf>
    <xf numFmtId="180" fontId="94" fillId="37" borderId="71" xfId="61" applyNumberFormat="1" applyFont="1" applyFill="1" applyBorder="1" applyAlignment="1">
      <alignment horizontal="center" vertical="center" shrinkToFit="1"/>
      <protection/>
    </xf>
    <xf numFmtId="0" fontId="7" fillId="37" borderId="113" xfId="61" applyFont="1" applyFill="1" applyBorder="1" applyAlignment="1">
      <alignment horizontal="center" vertical="center" shrinkToFit="1"/>
      <protection/>
    </xf>
    <xf numFmtId="0" fontId="7" fillId="37" borderId="30" xfId="61" applyFont="1" applyFill="1" applyBorder="1" applyAlignment="1">
      <alignment horizontal="center" vertical="center" shrinkToFit="1"/>
      <protection/>
    </xf>
    <xf numFmtId="0" fontId="7" fillId="37" borderId="67" xfId="61" applyFont="1" applyFill="1" applyBorder="1" applyAlignment="1">
      <alignment horizontal="center" vertical="center" shrinkToFit="1"/>
      <protection/>
    </xf>
    <xf numFmtId="0" fontId="7" fillId="37" borderId="114" xfId="61" applyFont="1" applyFill="1" applyBorder="1" applyAlignment="1">
      <alignment horizontal="center" vertical="center" shrinkToFit="1"/>
      <protection/>
    </xf>
    <xf numFmtId="0" fontId="7" fillId="37" borderId="0" xfId="61" applyFont="1" applyFill="1" applyBorder="1" applyAlignment="1">
      <alignment horizontal="center" vertical="center" shrinkToFit="1"/>
      <protection/>
    </xf>
    <xf numFmtId="0" fontId="7" fillId="37" borderId="37" xfId="61" applyFont="1" applyFill="1" applyBorder="1" applyAlignment="1">
      <alignment horizontal="center" vertical="center" shrinkToFit="1"/>
      <protection/>
    </xf>
    <xf numFmtId="0" fontId="9" fillId="37" borderId="116" xfId="61" applyFont="1" applyFill="1" applyBorder="1" applyAlignment="1">
      <alignment horizontal="center" vertical="center" shrinkToFit="1"/>
      <protection/>
    </xf>
    <xf numFmtId="0" fontId="9" fillId="37" borderId="117" xfId="61" applyFont="1" applyFill="1" applyBorder="1" applyAlignment="1">
      <alignment horizontal="center" vertical="center" shrinkToFit="1"/>
      <protection/>
    </xf>
    <xf numFmtId="0" fontId="78" fillId="0" borderId="65" xfId="60" applyFont="1" applyBorder="1" applyAlignment="1">
      <alignment horizontal="center" vertical="center"/>
      <protection/>
    </xf>
    <xf numFmtId="0" fontId="95" fillId="0" borderId="20" xfId="60" applyFont="1" applyBorder="1" applyAlignment="1">
      <alignment horizontal="center" vertical="center"/>
      <protection/>
    </xf>
    <xf numFmtId="0" fontId="95" fillId="0" borderId="118" xfId="60" applyFont="1" applyBorder="1" applyAlignment="1">
      <alignment horizontal="center" vertical="center"/>
      <protection/>
    </xf>
    <xf numFmtId="0" fontId="95" fillId="0" borderId="11" xfId="60" applyFont="1" applyBorder="1" applyAlignment="1">
      <alignment horizontal="center" vertical="center"/>
      <protection/>
    </xf>
    <xf numFmtId="0" fontId="78" fillId="0" borderId="102" xfId="60" applyFont="1" applyBorder="1" applyAlignment="1">
      <alignment horizontal="center" vertical="center"/>
      <protection/>
    </xf>
    <xf numFmtId="0" fontId="78" fillId="0" borderId="52" xfId="60" applyFont="1" applyBorder="1" applyAlignment="1">
      <alignment horizontal="center" vertical="center"/>
      <protection/>
    </xf>
    <xf numFmtId="0" fontId="78" fillId="0" borderId="53" xfId="60" applyFont="1" applyBorder="1" applyAlignment="1">
      <alignment horizontal="center" vertical="center"/>
      <protection/>
    </xf>
    <xf numFmtId="0" fontId="78" fillId="0" borderId="12" xfId="60" applyFont="1" applyBorder="1" applyAlignment="1" applyProtection="1">
      <alignment horizontal="center" vertical="center"/>
      <protection locked="0"/>
    </xf>
    <xf numFmtId="0" fontId="78" fillId="0" borderId="67" xfId="60" applyFont="1" applyBorder="1" applyAlignment="1" applyProtection="1">
      <alignment horizontal="center" vertical="center"/>
      <protection locked="0"/>
    </xf>
    <xf numFmtId="0" fontId="78" fillId="0" borderId="71" xfId="60" applyFont="1" applyBorder="1" applyAlignment="1" applyProtection="1">
      <alignment horizontal="center" vertical="center"/>
      <protection locked="0"/>
    </xf>
    <xf numFmtId="0" fontId="92" fillId="0" borderId="65" xfId="60" applyFont="1" applyBorder="1" applyAlignment="1" applyProtection="1">
      <alignment horizontal="center" vertical="center" shrinkToFit="1"/>
      <protection locked="0"/>
    </xf>
    <xf numFmtId="0" fontId="78" fillId="0" borderId="20" xfId="60" applyFont="1" applyBorder="1" applyAlignment="1">
      <alignment horizontal="center" vertical="center"/>
      <protection/>
    </xf>
    <xf numFmtId="0" fontId="78" fillId="0" borderId="119" xfId="60" applyFont="1" applyBorder="1" applyAlignment="1">
      <alignment horizontal="center" vertical="center"/>
      <protection/>
    </xf>
    <xf numFmtId="0" fontId="78" fillId="39" borderId="80" xfId="60" applyFont="1" applyFill="1" applyBorder="1" applyAlignment="1">
      <alignment horizontal="center" vertical="center"/>
      <protection/>
    </xf>
    <xf numFmtId="0" fontId="78" fillId="39" borderId="69" xfId="60" applyFont="1" applyFill="1" applyBorder="1" applyAlignment="1">
      <alignment horizontal="center" vertical="center"/>
      <protection/>
    </xf>
    <xf numFmtId="0" fontId="78" fillId="39" borderId="120" xfId="60" applyFont="1" applyFill="1" applyBorder="1" applyAlignment="1">
      <alignment horizontal="center" vertical="center"/>
      <protection/>
    </xf>
    <xf numFmtId="0" fontId="78" fillId="39" borderId="68" xfId="60" applyFont="1" applyFill="1" applyBorder="1" applyAlignment="1">
      <alignment horizontal="center" vertical="center"/>
      <protection/>
    </xf>
    <xf numFmtId="0" fontId="78" fillId="39" borderId="0" xfId="60" applyFont="1" applyFill="1" applyAlignment="1">
      <alignment horizontal="center" vertical="center"/>
      <protection/>
    </xf>
    <xf numFmtId="0" fontId="78" fillId="39" borderId="37" xfId="60" applyFont="1" applyFill="1" applyBorder="1" applyAlignment="1">
      <alignment horizontal="center" vertical="center"/>
      <protection/>
    </xf>
    <xf numFmtId="0" fontId="78" fillId="39" borderId="12" xfId="60" applyFont="1" applyFill="1" applyBorder="1" applyAlignment="1">
      <alignment horizontal="center" vertical="center"/>
      <protection/>
    </xf>
    <xf numFmtId="0" fontId="78" fillId="39" borderId="67" xfId="60" applyFont="1" applyFill="1" applyBorder="1" applyAlignment="1">
      <alignment horizontal="center" vertical="center"/>
      <protection/>
    </xf>
    <xf numFmtId="0" fontId="78" fillId="39" borderId="114" xfId="60" applyFont="1" applyFill="1" applyBorder="1" applyAlignment="1">
      <alignment horizontal="center" vertical="center"/>
      <protection/>
    </xf>
    <xf numFmtId="0" fontId="78" fillId="0" borderId="66" xfId="60" applyFont="1" applyBorder="1" applyAlignment="1">
      <alignment horizontal="center" vertical="center"/>
      <protection/>
    </xf>
    <xf numFmtId="0" fontId="78" fillId="0" borderId="80" xfId="60" applyFont="1" applyBorder="1" applyAlignment="1">
      <alignment horizontal="center" vertical="center"/>
      <protection/>
    </xf>
    <xf numFmtId="0" fontId="78" fillId="0" borderId="69" xfId="60" applyFont="1" applyBorder="1" applyAlignment="1">
      <alignment horizontal="center" vertical="center"/>
      <protection/>
    </xf>
    <xf numFmtId="0" fontId="78" fillId="0" borderId="99" xfId="60" applyFont="1" applyBorder="1" applyAlignment="1">
      <alignment horizontal="center" vertical="center"/>
      <protection/>
    </xf>
    <xf numFmtId="0" fontId="92" fillId="0" borderId="67" xfId="60" applyFont="1" applyBorder="1">
      <alignment vertical="center"/>
      <protection/>
    </xf>
    <xf numFmtId="0" fontId="79" fillId="20" borderId="65" xfId="60" applyFont="1" applyFill="1" applyBorder="1" applyAlignment="1">
      <alignment horizontal="center" vertical="center" shrinkToFit="1"/>
      <protection/>
    </xf>
    <xf numFmtId="0" fontId="79" fillId="39" borderId="65" xfId="60" applyFont="1" applyFill="1" applyBorder="1" applyAlignment="1">
      <alignment horizontal="center" vertical="center" shrinkToFit="1"/>
      <protection/>
    </xf>
    <xf numFmtId="0" fontId="78" fillId="0" borderId="45" xfId="60" applyFont="1" applyBorder="1" applyAlignment="1">
      <alignment horizontal="center" vertical="center"/>
      <protection/>
    </xf>
    <xf numFmtId="0" fontId="78" fillId="0" borderId="46" xfId="60" applyFont="1" applyBorder="1" applyAlignment="1">
      <alignment horizontal="center" vertical="center"/>
      <protection/>
    </xf>
    <xf numFmtId="0" fontId="78" fillId="0" borderId="47" xfId="60" applyFont="1" applyBorder="1" applyAlignment="1">
      <alignment horizontal="center" vertical="center"/>
      <protection/>
    </xf>
    <xf numFmtId="0" fontId="95" fillId="0" borderId="80" xfId="60" applyFont="1" applyBorder="1" applyAlignment="1">
      <alignment horizontal="center" vertical="center"/>
      <protection/>
    </xf>
    <xf numFmtId="0" fontId="95" fillId="0" borderId="69" xfId="60" applyFont="1" applyBorder="1" applyAlignment="1">
      <alignment horizontal="center" vertical="center"/>
      <protection/>
    </xf>
    <xf numFmtId="0" fontId="95" fillId="0" borderId="99" xfId="60" applyFont="1" applyBorder="1" applyAlignment="1">
      <alignment horizontal="center" vertical="center"/>
      <protection/>
    </xf>
    <xf numFmtId="0" fontId="78" fillId="0" borderId="100" xfId="60" applyFont="1" applyBorder="1" applyAlignment="1">
      <alignment horizontal="center" vertical="center"/>
      <protection/>
    </xf>
    <xf numFmtId="0" fontId="78" fillId="0" borderId="101" xfId="60" applyFont="1" applyBorder="1" applyAlignment="1">
      <alignment horizontal="center" vertical="center"/>
      <protection/>
    </xf>
    <xf numFmtId="0" fontId="78" fillId="0" borderId="103" xfId="60" applyFont="1" applyBorder="1" applyAlignment="1">
      <alignment horizontal="center" vertical="center"/>
      <protection/>
    </xf>
    <xf numFmtId="0" fontId="78" fillId="0" borderId="121" xfId="60" applyFont="1" applyBorder="1" applyAlignment="1" applyProtection="1">
      <alignment horizontal="center" vertical="center"/>
      <protection locked="0"/>
    </xf>
    <xf numFmtId="0" fontId="78" fillId="0" borderId="122" xfId="60" applyFont="1" applyBorder="1" applyAlignment="1" applyProtection="1">
      <alignment horizontal="center" vertical="center"/>
      <protection locked="0"/>
    </xf>
    <xf numFmtId="0" fontId="78" fillId="0" borderId="123" xfId="60" applyFont="1" applyBorder="1" applyAlignment="1" applyProtection="1">
      <alignment horizontal="center" vertical="center"/>
      <protection locked="0"/>
    </xf>
    <xf numFmtId="0" fontId="78" fillId="0" borderId="68" xfId="60" applyFont="1" applyBorder="1" applyAlignment="1">
      <alignment horizontal="center" vertical="center"/>
      <protection/>
    </xf>
    <xf numFmtId="0" fontId="78" fillId="0" borderId="0" xfId="60" applyFont="1" applyAlignment="1">
      <alignment horizontal="center" vertical="center"/>
      <protection/>
    </xf>
    <xf numFmtId="0" fontId="78" fillId="0" borderId="70" xfId="60" applyFont="1" applyBorder="1" applyAlignment="1">
      <alignment horizontal="center" vertical="center"/>
      <protection/>
    </xf>
    <xf numFmtId="0" fontId="78" fillId="39" borderId="0" xfId="60" applyFont="1" applyFill="1" applyBorder="1" applyAlignment="1">
      <alignment horizontal="center" vertical="center"/>
      <protection/>
    </xf>
    <xf numFmtId="0" fontId="30" fillId="0" borderId="0" xfId="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1" xfId="60"/>
    <cellStyle name="標準 2" xfId="61"/>
    <cellStyle name="標準 2 2" xfId="62"/>
    <cellStyle name="標準 3" xfId="63"/>
    <cellStyle name="標準 4" xfId="64"/>
    <cellStyle name="標準 5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CE198"/>
  <sheetViews>
    <sheetView tabSelected="1" zoomScaleSheetLayoutView="100" zoomScalePageLayoutView="0" workbookViewId="0" topLeftCell="A1">
      <selection activeCell="AC50" sqref="AC50:AG51"/>
    </sheetView>
  </sheetViews>
  <sheetFormatPr defaultColWidth="1.875" defaultRowHeight="13.5"/>
  <cols>
    <col min="1" max="73" width="2.375" style="0" customWidth="1"/>
    <col min="74" max="75" width="2.625" style="0" customWidth="1"/>
    <col min="76" max="79" width="2.25390625" style="0" customWidth="1"/>
    <col min="80" max="89" width="2.125" style="0" customWidth="1"/>
  </cols>
  <sheetData>
    <row r="2" spans="3:47" ht="14.25" customHeight="1">
      <c r="C2" s="130"/>
      <c r="D2" s="365" t="s">
        <v>40</v>
      </c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</row>
    <row r="3" spans="3:47" ht="13.5" customHeight="1">
      <c r="C3" s="130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</row>
    <row r="4" spans="3:47" ht="13.5" customHeight="1">
      <c r="C4" s="130"/>
      <c r="D4" s="130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</row>
    <row r="5" spans="3:83" ht="13.5" customHeight="1">
      <c r="C5" s="130"/>
      <c r="D5" s="130"/>
      <c r="E5" s="130"/>
      <c r="F5" s="130"/>
      <c r="G5" s="130"/>
      <c r="H5" s="159"/>
      <c r="I5" s="130"/>
      <c r="J5" s="159"/>
      <c r="K5" s="159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BB5" s="139"/>
      <c r="BC5" s="139"/>
      <c r="BD5" s="139"/>
      <c r="BE5" s="139"/>
      <c r="BF5" s="139"/>
      <c r="BG5" s="139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CC5" s="3"/>
      <c r="CD5" s="3"/>
      <c r="CE5" s="3"/>
    </row>
    <row r="6" spans="3:78" ht="13.5" customHeight="1">
      <c r="C6" s="130"/>
      <c r="D6" s="158" t="s">
        <v>64</v>
      </c>
      <c r="E6" s="18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60"/>
      <c r="AN6" s="160"/>
      <c r="AO6" s="130"/>
      <c r="AP6" s="130"/>
      <c r="AQ6" s="160"/>
      <c r="AR6" s="130"/>
      <c r="AS6" s="130"/>
      <c r="AT6" s="130"/>
      <c r="AU6" s="130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3"/>
    </row>
    <row r="7" spans="3:78" ht="13.5" customHeight="1">
      <c r="C7" s="130"/>
      <c r="D7" s="179"/>
      <c r="E7" s="179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60"/>
      <c r="AN7" s="160"/>
      <c r="AO7" s="130"/>
      <c r="AP7" s="130"/>
      <c r="AQ7" s="160"/>
      <c r="AR7" s="130"/>
      <c r="AS7" s="130"/>
      <c r="AT7" s="130"/>
      <c r="AU7" s="130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3"/>
    </row>
    <row r="8" spans="3:78" ht="13.5" customHeight="1">
      <c r="C8" s="130"/>
      <c r="D8" s="130"/>
      <c r="E8" s="130"/>
      <c r="F8" s="130"/>
      <c r="G8" s="130"/>
      <c r="H8" s="161"/>
      <c r="I8" s="161"/>
      <c r="J8" s="161"/>
      <c r="K8" s="130"/>
      <c r="L8" s="130"/>
      <c r="M8" s="130"/>
      <c r="N8" s="130"/>
      <c r="O8" s="130"/>
      <c r="P8" s="130"/>
      <c r="Q8" s="130"/>
      <c r="R8" s="130"/>
      <c r="S8" s="162"/>
      <c r="T8" s="130"/>
      <c r="U8" s="130"/>
      <c r="V8" s="130"/>
      <c r="W8" s="130"/>
      <c r="X8" s="130"/>
      <c r="Y8" s="130"/>
      <c r="Z8" s="130"/>
      <c r="AA8" s="161"/>
      <c r="AB8" s="130"/>
      <c r="AC8" s="130"/>
      <c r="AD8" s="130"/>
      <c r="AE8" s="130"/>
      <c r="AF8" s="130"/>
      <c r="AG8" s="130"/>
      <c r="AH8" s="130"/>
      <c r="AI8" s="163"/>
      <c r="AJ8" s="163"/>
      <c r="AK8" s="163"/>
      <c r="AL8" s="163"/>
      <c r="AM8" s="164"/>
      <c r="AN8" s="164"/>
      <c r="AO8" s="165"/>
      <c r="AP8" s="165"/>
      <c r="AQ8" s="160"/>
      <c r="AR8" s="130"/>
      <c r="AS8" s="130"/>
      <c r="AT8" s="130"/>
      <c r="AU8" s="130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3"/>
    </row>
    <row r="9" spans="3:78" ht="13.5" customHeight="1">
      <c r="C9" s="130"/>
      <c r="D9" s="130"/>
      <c r="E9" s="130"/>
      <c r="F9" s="130"/>
      <c r="G9" s="130"/>
      <c r="H9" s="166"/>
      <c r="I9" s="130"/>
      <c r="J9" s="130"/>
      <c r="K9" s="167"/>
      <c r="L9" s="167"/>
      <c r="M9" s="167"/>
      <c r="N9" s="167"/>
      <c r="O9" s="167"/>
      <c r="P9" s="167"/>
      <c r="Q9" s="167"/>
      <c r="R9" s="360">
        <v>16</v>
      </c>
      <c r="S9" s="360"/>
      <c r="T9" s="167"/>
      <c r="U9" s="167"/>
      <c r="V9" s="167"/>
      <c r="W9" s="167"/>
      <c r="X9" s="167"/>
      <c r="Y9" s="167"/>
      <c r="Z9" s="167"/>
      <c r="AA9" s="181"/>
      <c r="AB9" s="168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69"/>
      <c r="AQ9" s="170"/>
      <c r="AR9" s="130"/>
      <c r="AS9" s="130"/>
      <c r="AT9" s="130"/>
      <c r="AU9" s="130"/>
      <c r="BB9" s="141"/>
      <c r="BC9" s="144"/>
      <c r="BD9" s="144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3"/>
    </row>
    <row r="10" spans="3:78" ht="13.5" customHeight="1">
      <c r="C10" s="130"/>
      <c r="D10" s="130"/>
      <c r="E10" s="130"/>
      <c r="F10" s="130"/>
      <c r="G10" s="130"/>
      <c r="H10" s="166"/>
      <c r="I10" s="130"/>
      <c r="J10" s="130"/>
      <c r="K10" s="130"/>
      <c r="L10" s="130"/>
      <c r="M10" s="130"/>
      <c r="N10" s="130"/>
      <c r="O10" s="130"/>
      <c r="P10" s="130"/>
      <c r="Q10" s="130"/>
      <c r="R10" s="171"/>
      <c r="S10" s="171"/>
      <c r="T10" s="130"/>
      <c r="U10" s="130"/>
      <c r="V10" s="130"/>
      <c r="W10" s="130"/>
      <c r="X10" s="130"/>
      <c r="Y10" s="130"/>
      <c r="Z10" s="160"/>
      <c r="AA10" s="160"/>
      <c r="AB10" s="168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72"/>
      <c r="AQ10" s="173"/>
      <c r="AR10" s="130"/>
      <c r="AS10" s="130"/>
      <c r="AT10" s="130"/>
      <c r="AU10" s="130"/>
      <c r="BB10" s="145"/>
      <c r="BC10" s="145"/>
      <c r="BD10" s="146"/>
      <c r="BE10" s="146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3"/>
    </row>
    <row r="11" spans="3:78" ht="13.5" customHeight="1">
      <c r="C11" s="130"/>
      <c r="D11" s="130"/>
      <c r="E11" s="130"/>
      <c r="F11" s="130"/>
      <c r="G11" s="130"/>
      <c r="H11" s="166"/>
      <c r="I11" s="369">
        <v>15</v>
      </c>
      <c r="J11" s="369"/>
      <c r="K11" s="159" t="s">
        <v>69</v>
      </c>
      <c r="L11" s="239"/>
      <c r="M11" s="239"/>
      <c r="N11" s="240"/>
      <c r="O11" s="240"/>
      <c r="P11" s="241"/>
      <c r="Q11" s="241"/>
      <c r="R11" s="239"/>
      <c r="S11" s="242"/>
      <c r="T11" s="242"/>
      <c r="U11" s="242"/>
      <c r="V11" s="242"/>
      <c r="W11" s="242"/>
      <c r="X11" s="242"/>
      <c r="Y11" s="242"/>
      <c r="Z11" s="242"/>
      <c r="AA11" s="242"/>
      <c r="AB11" s="243"/>
      <c r="AC11" s="242"/>
      <c r="AD11" s="242"/>
      <c r="AE11" s="242"/>
      <c r="AF11" s="242"/>
      <c r="AG11" s="242"/>
      <c r="AH11" s="242"/>
      <c r="AI11" s="242"/>
      <c r="AJ11" s="242"/>
      <c r="AK11" s="240"/>
      <c r="AL11" s="240"/>
      <c r="AM11" s="241"/>
      <c r="AN11" s="241"/>
      <c r="AO11" s="244"/>
      <c r="AP11" s="244"/>
      <c r="AQ11" s="245"/>
      <c r="AR11" s="239"/>
      <c r="AS11" s="239"/>
      <c r="AT11" s="130"/>
      <c r="AU11" s="130"/>
      <c r="BB11" s="142"/>
      <c r="BC11" s="141"/>
      <c r="BD11" s="147"/>
      <c r="BE11" s="147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3"/>
    </row>
    <row r="12" spans="3:78" ht="13.5" customHeight="1">
      <c r="C12" s="130"/>
      <c r="D12" s="130"/>
      <c r="E12" s="130"/>
      <c r="F12" s="130"/>
      <c r="G12" s="130"/>
      <c r="H12" s="166"/>
      <c r="I12" s="130"/>
      <c r="J12" s="130"/>
      <c r="K12" s="130"/>
      <c r="L12" s="239"/>
      <c r="M12" s="239"/>
      <c r="N12" s="241"/>
      <c r="O12" s="241"/>
      <c r="P12" s="244"/>
      <c r="Q12" s="241"/>
      <c r="R12" s="246"/>
      <c r="S12" s="239"/>
      <c r="T12" s="239"/>
      <c r="U12" s="239"/>
      <c r="V12" s="239"/>
      <c r="W12" s="239"/>
      <c r="X12" s="239"/>
      <c r="Y12" s="239"/>
      <c r="Z12" s="247"/>
      <c r="AA12" s="362">
        <v>14</v>
      </c>
      <c r="AB12" s="362"/>
      <c r="AC12" s="239"/>
      <c r="AD12" s="239"/>
      <c r="AE12" s="239"/>
      <c r="AF12" s="239"/>
      <c r="AG12" s="248"/>
      <c r="AH12" s="239"/>
      <c r="AI12" s="248"/>
      <c r="AJ12" s="249"/>
      <c r="AK12" s="250"/>
      <c r="AL12" s="239"/>
      <c r="AM12" s="239"/>
      <c r="AN12" s="239"/>
      <c r="AO12" s="239"/>
      <c r="AP12" s="239"/>
      <c r="AQ12" s="239"/>
      <c r="AR12" s="239"/>
      <c r="AS12" s="239"/>
      <c r="AT12" s="130"/>
      <c r="AU12" s="130"/>
      <c r="BB12" s="146"/>
      <c r="BC12" s="147"/>
      <c r="BD12" s="147"/>
      <c r="BE12" s="147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3"/>
    </row>
    <row r="13" spans="3:78" ht="13.5" customHeight="1">
      <c r="C13" s="130"/>
      <c r="D13" s="130"/>
      <c r="E13" s="130"/>
      <c r="F13" s="130"/>
      <c r="G13" s="130"/>
      <c r="H13" s="166"/>
      <c r="I13" s="130"/>
      <c r="J13" s="130"/>
      <c r="K13" s="130"/>
      <c r="L13" s="239"/>
      <c r="M13" s="239"/>
      <c r="N13" s="244"/>
      <c r="O13" s="241"/>
      <c r="P13" s="241"/>
      <c r="Q13" s="239"/>
      <c r="R13" s="249"/>
      <c r="S13" s="251"/>
      <c r="T13" s="239"/>
      <c r="U13" s="239"/>
      <c r="V13" s="252"/>
      <c r="W13" s="252"/>
      <c r="X13" s="253"/>
      <c r="Y13" s="254"/>
      <c r="Z13" s="254"/>
      <c r="AA13" s="254"/>
      <c r="AB13" s="255"/>
      <c r="AC13" s="256"/>
      <c r="AD13" s="257"/>
      <c r="AE13" s="257"/>
      <c r="AF13" s="252"/>
      <c r="AG13" s="252"/>
      <c r="AH13" s="239"/>
      <c r="AI13" s="239"/>
      <c r="AJ13" s="249"/>
      <c r="AK13" s="239"/>
      <c r="AL13" s="239"/>
      <c r="AM13" s="239"/>
      <c r="AN13" s="239"/>
      <c r="AO13" s="239"/>
      <c r="AP13" s="239"/>
      <c r="AQ13" s="258"/>
      <c r="AR13" s="239"/>
      <c r="AS13" s="239"/>
      <c r="AT13" s="130"/>
      <c r="AU13" s="130"/>
      <c r="BB13" s="147"/>
      <c r="BC13" s="147"/>
      <c r="BD13" s="148"/>
      <c r="BE13" s="148"/>
      <c r="BF13" s="141"/>
      <c r="BG13" s="141"/>
      <c r="BH13" s="141"/>
      <c r="BI13" s="141"/>
      <c r="BJ13" s="141"/>
      <c r="BK13" s="141"/>
      <c r="BL13" s="154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3"/>
    </row>
    <row r="14" spans="3:78" ht="13.5" customHeight="1">
      <c r="C14" s="130"/>
      <c r="D14" s="130"/>
      <c r="E14" s="130"/>
      <c r="F14" s="130"/>
      <c r="G14" s="130"/>
      <c r="H14" s="166"/>
      <c r="I14" s="130"/>
      <c r="J14" s="130"/>
      <c r="K14" s="130"/>
      <c r="L14" s="239"/>
      <c r="M14" s="242"/>
      <c r="N14" s="242"/>
      <c r="O14" s="242"/>
      <c r="P14" s="242"/>
      <c r="Q14" s="242"/>
      <c r="R14" s="242"/>
      <c r="S14" s="243"/>
      <c r="T14" s="242"/>
      <c r="U14" s="259"/>
      <c r="V14" s="242"/>
      <c r="W14" s="260"/>
      <c r="X14" s="260"/>
      <c r="Y14" s="239"/>
      <c r="Z14" s="258"/>
      <c r="AA14" s="361">
        <v>13</v>
      </c>
      <c r="AB14" s="361"/>
      <c r="AC14" s="239"/>
      <c r="AD14" s="239"/>
      <c r="AE14" s="239"/>
      <c r="AF14" s="260"/>
      <c r="AG14" s="242"/>
      <c r="AH14" s="261"/>
      <c r="AI14" s="242"/>
      <c r="AJ14" s="262"/>
      <c r="AK14" s="242"/>
      <c r="AL14" s="242"/>
      <c r="AM14" s="242"/>
      <c r="AN14" s="242"/>
      <c r="AO14" s="263"/>
      <c r="AP14" s="264"/>
      <c r="AQ14" s="265"/>
      <c r="AR14" s="239"/>
      <c r="AS14" s="239"/>
      <c r="AT14" s="130"/>
      <c r="AU14" s="130"/>
      <c r="BB14" s="148"/>
      <c r="BC14" s="148"/>
      <c r="BD14" s="141"/>
      <c r="BE14" s="141"/>
      <c r="BF14" s="141"/>
      <c r="BG14" s="141"/>
      <c r="BH14" s="141"/>
      <c r="BI14" s="141"/>
      <c r="BJ14" s="141"/>
      <c r="BK14" s="141"/>
      <c r="BL14" s="154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3"/>
    </row>
    <row r="15" spans="3:78" ht="13.5" customHeight="1">
      <c r="C15" s="130"/>
      <c r="D15" s="130"/>
      <c r="E15" s="130"/>
      <c r="F15" s="130"/>
      <c r="G15" s="130"/>
      <c r="H15" s="166"/>
      <c r="I15" s="130"/>
      <c r="J15" s="130"/>
      <c r="K15" s="130"/>
      <c r="L15" s="249"/>
      <c r="M15" s="239"/>
      <c r="N15" s="248"/>
      <c r="O15" s="248"/>
      <c r="P15" s="239"/>
      <c r="Q15" s="239"/>
      <c r="R15" s="363">
        <v>8</v>
      </c>
      <c r="S15" s="363"/>
      <c r="T15" s="239"/>
      <c r="U15" s="239"/>
      <c r="V15" s="248"/>
      <c r="W15" s="248"/>
      <c r="X15" s="239"/>
      <c r="Y15" s="251"/>
      <c r="Z15" s="266"/>
      <c r="AA15" s="266"/>
      <c r="AB15" s="266"/>
      <c r="AC15" s="239"/>
      <c r="AD15" s="239"/>
      <c r="AE15" s="239"/>
      <c r="AF15" s="267"/>
      <c r="AG15" s="239"/>
      <c r="AH15" s="239"/>
      <c r="AI15" s="258"/>
      <c r="AJ15" s="362">
        <v>9</v>
      </c>
      <c r="AK15" s="362"/>
      <c r="AL15" s="239"/>
      <c r="AM15" s="248"/>
      <c r="AN15" s="239"/>
      <c r="AO15" s="249"/>
      <c r="AP15" s="239"/>
      <c r="AQ15" s="266"/>
      <c r="AR15" s="239"/>
      <c r="AS15" s="239"/>
      <c r="AT15" s="130"/>
      <c r="AU15" s="130"/>
      <c r="BB15" s="148"/>
      <c r="BC15" s="148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3"/>
    </row>
    <row r="16" spans="3:78" ht="13.5" customHeight="1">
      <c r="C16" s="130"/>
      <c r="D16" s="130"/>
      <c r="E16" s="130"/>
      <c r="F16" s="130"/>
      <c r="G16" s="130"/>
      <c r="H16" s="166"/>
      <c r="I16" s="130"/>
      <c r="J16" s="130"/>
      <c r="K16" s="130"/>
      <c r="L16" s="249"/>
      <c r="M16" s="239"/>
      <c r="N16" s="239"/>
      <c r="O16" s="239"/>
      <c r="P16" s="239"/>
      <c r="Q16" s="239"/>
      <c r="R16" s="268"/>
      <c r="S16" s="269"/>
      <c r="T16" s="270"/>
      <c r="U16" s="270"/>
      <c r="V16" s="270"/>
      <c r="W16" s="270"/>
      <c r="X16" s="270"/>
      <c r="Y16" s="271"/>
      <c r="Z16" s="272"/>
      <c r="AA16" s="273"/>
      <c r="AB16" s="274"/>
      <c r="AC16" s="270"/>
      <c r="AD16" s="270"/>
      <c r="AE16" s="270"/>
      <c r="AF16" s="271"/>
      <c r="AG16" s="270"/>
      <c r="AH16" s="270"/>
      <c r="AI16" s="275"/>
      <c r="AJ16" s="275"/>
      <c r="AK16" s="239"/>
      <c r="AL16" s="239"/>
      <c r="AM16" s="239"/>
      <c r="AN16" s="239"/>
      <c r="AO16" s="249"/>
      <c r="AP16" s="239"/>
      <c r="AQ16" s="266"/>
      <c r="AR16" s="239"/>
      <c r="AS16" s="239"/>
      <c r="AT16" s="130"/>
      <c r="AU16" s="130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3"/>
    </row>
    <row r="17" spans="3:78" ht="13.5" customHeight="1">
      <c r="C17" s="130"/>
      <c r="D17" s="130"/>
      <c r="E17" s="130"/>
      <c r="F17" s="130"/>
      <c r="G17" s="130"/>
      <c r="H17" s="166"/>
      <c r="I17" s="130"/>
      <c r="J17" s="130"/>
      <c r="K17" s="130"/>
      <c r="L17" s="249"/>
      <c r="M17" s="239"/>
      <c r="N17" s="276"/>
      <c r="O17" s="276"/>
      <c r="P17" s="276"/>
      <c r="Q17" s="276"/>
      <c r="R17" s="277"/>
      <c r="S17" s="278"/>
      <c r="T17" s="279"/>
      <c r="U17" s="279"/>
      <c r="V17" s="280"/>
      <c r="W17" s="281"/>
      <c r="X17" s="280"/>
      <c r="Y17" s="282"/>
      <c r="Z17" s="283"/>
      <c r="AA17" s="367">
        <v>12</v>
      </c>
      <c r="AB17" s="367"/>
      <c r="AC17" s="280"/>
      <c r="AD17" s="280"/>
      <c r="AE17" s="280"/>
      <c r="AF17" s="282"/>
      <c r="AG17" s="279"/>
      <c r="AH17" s="279"/>
      <c r="AI17" s="275"/>
      <c r="AJ17" s="284"/>
      <c r="AK17" s="276"/>
      <c r="AL17" s="276"/>
      <c r="AM17" s="276"/>
      <c r="AN17" s="276"/>
      <c r="AO17" s="249"/>
      <c r="AP17" s="239"/>
      <c r="AQ17" s="266"/>
      <c r="AR17" s="239"/>
      <c r="AS17" s="239"/>
      <c r="AT17" s="130"/>
      <c r="AU17" s="130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3"/>
    </row>
    <row r="18" spans="3:78" ht="13.5" customHeight="1">
      <c r="C18" s="130"/>
      <c r="D18" s="130"/>
      <c r="E18" s="130"/>
      <c r="F18" s="130"/>
      <c r="G18" s="130"/>
      <c r="H18" s="166"/>
      <c r="I18" s="130"/>
      <c r="J18" s="130"/>
      <c r="K18" s="130"/>
      <c r="L18" s="249"/>
      <c r="M18" s="285"/>
      <c r="N18" s="239"/>
      <c r="O18" s="239"/>
      <c r="P18" s="239"/>
      <c r="Q18" s="286"/>
      <c r="R18" s="363">
        <v>10</v>
      </c>
      <c r="S18" s="363"/>
      <c r="T18" s="286"/>
      <c r="U18" s="286"/>
      <c r="V18" s="286"/>
      <c r="W18" s="287"/>
      <c r="X18" s="288"/>
      <c r="Y18" s="251"/>
      <c r="Z18" s="258"/>
      <c r="AA18" s="258"/>
      <c r="AB18" s="258"/>
      <c r="AC18" s="239"/>
      <c r="AD18" s="239"/>
      <c r="AE18" s="249"/>
      <c r="AF18" s="285"/>
      <c r="AG18" s="289"/>
      <c r="AH18" s="286"/>
      <c r="AI18" s="290"/>
      <c r="AJ18" s="368">
        <v>11</v>
      </c>
      <c r="AK18" s="368"/>
      <c r="AL18" s="286"/>
      <c r="AM18" s="239"/>
      <c r="AN18" s="291"/>
      <c r="AO18" s="249"/>
      <c r="AP18" s="250"/>
      <c r="AQ18" s="250"/>
      <c r="AR18" s="239"/>
      <c r="AS18" s="239"/>
      <c r="AT18" s="130"/>
      <c r="AU18" s="130"/>
      <c r="AZ18" s="2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55"/>
      <c r="BN18" s="155"/>
      <c r="BO18" s="155"/>
      <c r="BP18" s="155"/>
      <c r="BQ18" s="155"/>
      <c r="BR18" s="155"/>
      <c r="BS18" s="141"/>
      <c r="BT18" s="141"/>
      <c r="BU18" s="141"/>
      <c r="BV18" s="141"/>
      <c r="BW18" s="141"/>
      <c r="BX18" s="141"/>
      <c r="BY18" s="141"/>
      <c r="BZ18" s="3"/>
    </row>
    <row r="19" spans="3:78" ht="13.5" customHeight="1">
      <c r="C19" s="130"/>
      <c r="D19" s="130"/>
      <c r="E19" s="130"/>
      <c r="F19" s="130"/>
      <c r="G19" s="130"/>
      <c r="H19" s="166"/>
      <c r="I19" s="130"/>
      <c r="J19" s="130"/>
      <c r="K19" s="161"/>
      <c r="L19" s="262"/>
      <c r="M19" s="292"/>
      <c r="N19" s="239"/>
      <c r="O19" s="239"/>
      <c r="P19" s="239"/>
      <c r="Q19" s="239"/>
      <c r="R19" s="258"/>
      <c r="S19" s="258"/>
      <c r="T19" s="239"/>
      <c r="U19" s="239"/>
      <c r="V19" s="239"/>
      <c r="W19" s="293"/>
      <c r="X19" s="242"/>
      <c r="Y19" s="243"/>
      <c r="Z19" s="258"/>
      <c r="AA19" s="258"/>
      <c r="AB19" s="258"/>
      <c r="AC19" s="239"/>
      <c r="AD19" s="239"/>
      <c r="AE19" s="239"/>
      <c r="AF19" s="285"/>
      <c r="AG19" s="239"/>
      <c r="AH19" s="239"/>
      <c r="AI19" s="290"/>
      <c r="AJ19" s="290"/>
      <c r="AK19" s="239"/>
      <c r="AL19" s="239"/>
      <c r="AM19" s="239"/>
      <c r="AN19" s="293"/>
      <c r="AO19" s="262"/>
      <c r="AP19" s="242"/>
      <c r="AQ19" s="242"/>
      <c r="AR19" s="239"/>
      <c r="AS19" s="239"/>
      <c r="AT19" s="130"/>
      <c r="AU19" s="130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55"/>
      <c r="BN19" s="155"/>
      <c r="BO19" s="155"/>
      <c r="BP19" s="155"/>
      <c r="BQ19" s="155"/>
      <c r="BR19" s="155"/>
      <c r="BS19" s="141"/>
      <c r="BT19" s="141"/>
      <c r="BU19" s="141"/>
      <c r="BV19" s="141"/>
      <c r="BW19" s="141"/>
      <c r="BX19" s="141"/>
      <c r="BY19" s="141"/>
      <c r="BZ19" s="3"/>
    </row>
    <row r="20" spans="3:78" ht="13.5" customHeight="1">
      <c r="C20" s="130"/>
      <c r="D20" s="130"/>
      <c r="E20" s="130"/>
      <c r="F20" s="130"/>
      <c r="G20" s="130"/>
      <c r="H20" s="166"/>
      <c r="I20" s="130"/>
      <c r="J20" s="174"/>
      <c r="K20" s="130"/>
      <c r="L20" s="362">
        <v>5</v>
      </c>
      <c r="M20" s="362"/>
      <c r="N20" s="294"/>
      <c r="O20" s="295"/>
      <c r="P20" s="258"/>
      <c r="Q20" s="258"/>
      <c r="R20" s="290"/>
      <c r="S20" s="290"/>
      <c r="T20" s="258"/>
      <c r="U20" s="258"/>
      <c r="V20" s="258"/>
      <c r="W20" s="296"/>
      <c r="X20" s="362">
        <v>6</v>
      </c>
      <c r="Y20" s="362"/>
      <c r="Z20" s="297"/>
      <c r="AA20" s="239"/>
      <c r="AB20" s="266"/>
      <c r="AC20" s="239"/>
      <c r="AD20" s="239"/>
      <c r="AE20" s="258"/>
      <c r="AF20" s="298"/>
      <c r="AG20" s="239"/>
      <c r="AH20" s="239"/>
      <c r="AI20" s="266"/>
      <c r="AJ20" s="266"/>
      <c r="AK20" s="239"/>
      <c r="AL20" s="239"/>
      <c r="AM20" s="258"/>
      <c r="AN20" s="296"/>
      <c r="AO20" s="363">
        <v>7</v>
      </c>
      <c r="AP20" s="363"/>
      <c r="AQ20" s="249"/>
      <c r="AR20" s="239"/>
      <c r="AS20" s="239"/>
      <c r="AT20" s="130"/>
      <c r="AU20" s="130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55"/>
      <c r="BP20" s="155"/>
      <c r="BQ20" s="155"/>
      <c r="BR20" s="155"/>
      <c r="BS20" s="155"/>
      <c r="BT20" s="155"/>
      <c r="BU20" s="141"/>
      <c r="BV20" s="141"/>
      <c r="BW20" s="141"/>
      <c r="BX20" s="141"/>
      <c r="BY20" s="141"/>
      <c r="BZ20" s="3"/>
    </row>
    <row r="21" spans="3:78" ht="13.5" customHeight="1">
      <c r="C21" s="130"/>
      <c r="D21" s="130"/>
      <c r="E21" s="130"/>
      <c r="F21" s="130"/>
      <c r="G21" s="130"/>
      <c r="H21" s="166"/>
      <c r="I21" s="130"/>
      <c r="J21" s="174"/>
      <c r="K21" s="130"/>
      <c r="L21" s="239"/>
      <c r="M21" s="239"/>
      <c r="N21" s="299"/>
      <c r="O21" s="268"/>
      <c r="P21" s="239"/>
      <c r="Q21" s="239"/>
      <c r="R21" s="266"/>
      <c r="S21" s="266"/>
      <c r="T21" s="239"/>
      <c r="U21" s="239"/>
      <c r="V21" s="299"/>
      <c r="W21" s="268"/>
      <c r="X21" s="239"/>
      <c r="Y21" s="239"/>
      <c r="Z21" s="249"/>
      <c r="AA21" s="239"/>
      <c r="AB21" s="266"/>
      <c r="AC21" s="239"/>
      <c r="AD21" s="239"/>
      <c r="AE21" s="268"/>
      <c r="AF21" s="300"/>
      <c r="AG21" s="239"/>
      <c r="AH21" s="239"/>
      <c r="AI21" s="266"/>
      <c r="AJ21" s="266"/>
      <c r="AK21" s="239"/>
      <c r="AL21" s="239"/>
      <c r="AM21" s="299"/>
      <c r="AN21" s="268"/>
      <c r="AO21" s="239"/>
      <c r="AP21" s="239"/>
      <c r="AQ21" s="249"/>
      <c r="AR21" s="239"/>
      <c r="AS21" s="239"/>
      <c r="AT21" s="130"/>
      <c r="AU21" s="130"/>
      <c r="BB21" s="152"/>
      <c r="BC21" s="152"/>
      <c r="BD21" s="152"/>
      <c r="BE21" s="152"/>
      <c r="BF21" s="152"/>
      <c r="BG21" s="141"/>
      <c r="BH21" s="141"/>
      <c r="BI21" s="141"/>
      <c r="BJ21" s="141"/>
      <c r="BK21" s="150"/>
      <c r="BL21" s="150"/>
      <c r="BM21" s="156"/>
      <c r="BN21" s="156"/>
      <c r="BO21" s="156"/>
      <c r="BP21" s="156"/>
      <c r="BQ21" s="150"/>
      <c r="BR21" s="150"/>
      <c r="BS21" s="156"/>
      <c r="BT21" s="156"/>
      <c r="BU21" s="156"/>
      <c r="BV21" s="156"/>
      <c r="BW21" s="155"/>
      <c r="BX21" s="155"/>
      <c r="BY21" s="155"/>
      <c r="BZ21" s="151"/>
    </row>
    <row r="22" spans="3:78" ht="13.5" customHeight="1">
      <c r="C22" s="130"/>
      <c r="D22" s="130"/>
      <c r="E22" s="130"/>
      <c r="F22" s="130"/>
      <c r="G22" s="130"/>
      <c r="H22" s="166"/>
      <c r="I22" s="130"/>
      <c r="J22" s="174"/>
      <c r="K22" s="130"/>
      <c r="L22" s="239"/>
      <c r="M22" s="242"/>
      <c r="N22" s="301"/>
      <c r="O22" s="302"/>
      <c r="P22" s="242"/>
      <c r="Q22" s="239"/>
      <c r="R22" s="266"/>
      <c r="S22" s="266"/>
      <c r="T22" s="239"/>
      <c r="U22" s="242"/>
      <c r="V22" s="301"/>
      <c r="W22" s="302"/>
      <c r="X22" s="242"/>
      <c r="Y22" s="239"/>
      <c r="Z22" s="249"/>
      <c r="AA22" s="239"/>
      <c r="AB22" s="266"/>
      <c r="AC22" s="239"/>
      <c r="AD22" s="242"/>
      <c r="AE22" s="302"/>
      <c r="AF22" s="303"/>
      <c r="AG22" s="242"/>
      <c r="AH22" s="239"/>
      <c r="AI22" s="266"/>
      <c r="AJ22" s="266"/>
      <c r="AK22" s="239"/>
      <c r="AL22" s="242"/>
      <c r="AM22" s="301"/>
      <c r="AN22" s="302"/>
      <c r="AO22" s="242"/>
      <c r="AP22" s="239"/>
      <c r="AQ22" s="249"/>
      <c r="AR22" s="239"/>
      <c r="AS22" s="239"/>
      <c r="AT22" s="130"/>
      <c r="AU22" s="130"/>
      <c r="BB22" s="149"/>
      <c r="BC22" s="149"/>
      <c r="BD22" s="149"/>
      <c r="BE22" s="149"/>
      <c r="BF22" s="149"/>
      <c r="BG22" s="141"/>
      <c r="BH22" s="141"/>
      <c r="BI22" s="141"/>
      <c r="BJ22" s="141"/>
      <c r="BK22" s="150"/>
      <c r="BL22" s="150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5"/>
      <c r="BX22" s="155"/>
      <c r="BY22" s="155"/>
      <c r="BZ22" s="151"/>
    </row>
    <row r="23" spans="3:78" ht="13.5" customHeight="1">
      <c r="C23" s="130"/>
      <c r="D23" s="130"/>
      <c r="E23" s="130"/>
      <c r="F23" s="130"/>
      <c r="G23" s="130"/>
      <c r="H23" s="166"/>
      <c r="I23" s="130"/>
      <c r="J23" s="174"/>
      <c r="K23" s="130"/>
      <c r="L23" s="239"/>
      <c r="M23" s="251"/>
      <c r="N23" s="362">
        <v>1</v>
      </c>
      <c r="O23" s="362"/>
      <c r="P23" s="239"/>
      <c r="Q23" s="251"/>
      <c r="R23" s="266"/>
      <c r="S23" s="266"/>
      <c r="T23" s="239"/>
      <c r="U23" s="251"/>
      <c r="V23" s="362">
        <v>2</v>
      </c>
      <c r="W23" s="362"/>
      <c r="X23" s="239"/>
      <c r="Y23" s="251"/>
      <c r="Z23" s="249"/>
      <c r="AA23" s="239"/>
      <c r="AB23" s="266"/>
      <c r="AC23" s="249"/>
      <c r="AD23" s="239"/>
      <c r="AE23" s="363">
        <v>3</v>
      </c>
      <c r="AF23" s="363"/>
      <c r="AG23" s="249"/>
      <c r="AH23" s="239"/>
      <c r="AI23" s="266"/>
      <c r="AJ23" s="266"/>
      <c r="AK23" s="239"/>
      <c r="AL23" s="251"/>
      <c r="AM23" s="362">
        <v>4</v>
      </c>
      <c r="AN23" s="362"/>
      <c r="AO23" s="239"/>
      <c r="AP23" s="251"/>
      <c r="AQ23" s="249"/>
      <c r="AR23" s="239"/>
      <c r="AS23" s="239"/>
      <c r="AT23" s="130"/>
      <c r="AU23" s="130"/>
      <c r="BB23" s="149"/>
      <c r="BC23" s="149"/>
      <c r="BD23" s="149"/>
      <c r="BE23" s="149"/>
      <c r="BF23" s="149"/>
      <c r="BG23" s="143"/>
      <c r="BH23" s="141"/>
      <c r="BI23" s="141"/>
      <c r="BJ23" s="141"/>
      <c r="BK23" s="150"/>
      <c r="BL23" s="150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5"/>
      <c r="BX23" s="155"/>
      <c r="BY23" s="155"/>
      <c r="BZ23" s="151"/>
    </row>
    <row r="24" spans="3:80" ht="13.5" customHeight="1">
      <c r="C24" s="130"/>
      <c r="D24" s="130"/>
      <c r="E24" s="130"/>
      <c r="F24" s="130"/>
      <c r="G24" s="130"/>
      <c r="H24" s="166"/>
      <c r="I24" s="130"/>
      <c r="J24" s="174"/>
      <c r="K24" s="130"/>
      <c r="L24" s="239"/>
      <c r="M24" s="251"/>
      <c r="N24" s="304"/>
      <c r="O24" s="304"/>
      <c r="P24" s="239"/>
      <c r="Q24" s="251"/>
      <c r="R24" s="266"/>
      <c r="S24" s="266"/>
      <c r="T24" s="239"/>
      <c r="U24" s="251"/>
      <c r="V24" s="268"/>
      <c r="W24" s="268"/>
      <c r="X24" s="239"/>
      <c r="Y24" s="251"/>
      <c r="Z24" s="249"/>
      <c r="AA24" s="239"/>
      <c r="AB24" s="266"/>
      <c r="AC24" s="239"/>
      <c r="AD24" s="251"/>
      <c r="AE24" s="268"/>
      <c r="AF24" s="268"/>
      <c r="AG24" s="249"/>
      <c r="AH24" s="239"/>
      <c r="AI24" s="266"/>
      <c r="AJ24" s="266"/>
      <c r="AK24" s="239"/>
      <c r="AL24" s="251"/>
      <c r="AM24" s="268"/>
      <c r="AN24" s="268"/>
      <c r="AO24" s="250"/>
      <c r="AP24" s="251"/>
      <c r="AQ24" s="249"/>
      <c r="AR24" s="239"/>
      <c r="AS24" s="239"/>
      <c r="AT24" s="130"/>
      <c r="AU24" s="130"/>
      <c r="BB24" s="149"/>
      <c r="BC24" s="149"/>
      <c r="BD24" s="149"/>
      <c r="BE24" s="149"/>
      <c r="BF24" s="149"/>
      <c r="BG24" s="153"/>
      <c r="BH24" s="141"/>
      <c r="BI24" s="141"/>
      <c r="BJ24" s="141"/>
      <c r="BK24" s="150"/>
      <c r="BL24" s="150"/>
      <c r="BM24" s="156"/>
      <c r="BN24" s="156"/>
      <c r="BO24" s="156"/>
      <c r="BP24" s="156"/>
      <c r="BQ24" s="157"/>
      <c r="BR24" s="157"/>
      <c r="BS24" s="155"/>
      <c r="BT24" s="141"/>
      <c r="BU24" s="141"/>
      <c r="BV24" s="155"/>
      <c r="BW24" s="155"/>
      <c r="BX24" s="155"/>
      <c r="BY24" s="155"/>
      <c r="BZ24" s="3"/>
      <c r="CA24" s="115"/>
      <c r="CB24" s="115"/>
    </row>
    <row r="25" spans="3:80" ht="13.5" customHeight="1">
      <c r="C25" s="130"/>
      <c r="D25" s="130"/>
      <c r="E25" s="130"/>
      <c r="F25" s="130"/>
      <c r="G25" s="130"/>
      <c r="H25" s="166"/>
      <c r="I25" s="130"/>
      <c r="J25" s="174"/>
      <c r="K25" s="130"/>
      <c r="L25" s="130"/>
      <c r="M25" s="166"/>
      <c r="N25" s="305"/>
      <c r="O25" s="305"/>
      <c r="P25" s="130"/>
      <c r="Q25" s="166"/>
      <c r="R25" s="175"/>
      <c r="S25" s="175"/>
      <c r="T25" s="130"/>
      <c r="U25" s="166"/>
      <c r="V25" s="171"/>
      <c r="W25" s="171"/>
      <c r="X25" s="130"/>
      <c r="Y25" s="166"/>
      <c r="Z25" s="182"/>
      <c r="AA25" s="160"/>
      <c r="AB25" s="160"/>
      <c r="AC25" s="130"/>
      <c r="AD25" s="166"/>
      <c r="AE25" s="171"/>
      <c r="AF25" s="171"/>
      <c r="AG25" s="174"/>
      <c r="AH25" s="130"/>
      <c r="AI25" s="175"/>
      <c r="AJ25" s="175"/>
      <c r="AK25" s="130"/>
      <c r="AL25" s="166"/>
      <c r="AM25" s="171"/>
      <c r="AN25" s="171"/>
      <c r="AO25" s="130"/>
      <c r="AP25" s="166"/>
      <c r="AQ25" s="174"/>
      <c r="AR25" s="130"/>
      <c r="AS25" s="130"/>
      <c r="AT25" s="130"/>
      <c r="AU25" s="130"/>
      <c r="BB25" s="149"/>
      <c r="BC25" s="149"/>
      <c r="BD25" s="149"/>
      <c r="BE25" s="149"/>
      <c r="BF25" s="149"/>
      <c r="BG25" s="153"/>
      <c r="BH25" s="141"/>
      <c r="BI25" s="141"/>
      <c r="BJ25" s="141"/>
      <c r="BK25" s="150"/>
      <c r="BL25" s="150"/>
      <c r="BM25" s="156"/>
      <c r="BN25" s="156"/>
      <c r="BO25" s="156"/>
      <c r="BP25" s="156"/>
      <c r="BQ25" s="155"/>
      <c r="BR25" s="155"/>
      <c r="BS25" s="155"/>
      <c r="BT25" s="141"/>
      <c r="BU25" s="141"/>
      <c r="BV25" s="155"/>
      <c r="BW25" s="155"/>
      <c r="BX25" s="155"/>
      <c r="BY25" s="155"/>
      <c r="BZ25" s="3"/>
      <c r="CA25" s="115"/>
      <c r="CB25" s="115"/>
    </row>
    <row r="26" spans="3:80" ht="13.5" customHeight="1">
      <c r="C26" s="130"/>
      <c r="D26" s="130"/>
      <c r="E26" s="130"/>
      <c r="F26" s="130"/>
      <c r="G26" s="130"/>
      <c r="H26" s="166"/>
      <c r="I26" s="130"/>
      <c r="J26" s="174"/>
      <c r="K26" s="130"/>
      <c r="L26" s="130"/>
      <c r="M26" s="166"/>
      <c r="N26" s="169"/>
      <c r="O26" s="169"/>
      <c r="P26" s="174"/>
      <c r="Q26" s="166"/>
      <c r="R26" s="164"/>
      <c r="S26" s="164"/>
      <c r="T26" s="130"/>
      <c r="U26" s="166"/>
      <c r="V26" s="169"/>
      <c r="W26" s="169"/>
      <c r="X26" s="174"/>
      <c r="Y26" s="166"/>
      <c r="Z26" s="174"/>
      <c r="AA26" s="130"/>
      <c r="AB26" s="164"/>
      <c r="AC26" s="130"/>
      <c r="AD26" s="166"/>
      <c r="AE26" s="169"/>
      <c r="AF26" s="169"/>
      <c r="AG26" s="174"/>
      <c r="AH26" s="166"/>
      <c r="AI26" s="164"/>
      <c r="AJ26" s="164"/>
      <c r="AK26" s="130"/>
      <c r="AL26" s="166"/>
      <c r="AM26" s="169"/>
      <c r="AN26" s="169"/>
      <c r="AO26" s="130"/>
      <c r="AP26" s="166"/>
      <c r="AQ26" s="174"/>
      <c r="AR26" s="130"/>
      <c r="AS26" s="130"/>
      <c r="AT26" s="130"/>
      <c r="AU26" s="130"/>
      <c r="BB26" s="149"/>
      <c r="BC26" s="149"/>
      <c r="BD26" s="149"/>
      <c r="BE26" s="149"/>
      <c r="BF26" s="149"/>
      <c r="BG26" s="153"/>
      <c r="BH26" s="141"/>
      <c r="BI26" s="141"/>
      <c r="BJ26" s="141"/>
      <c r="BK26" s="141"/>
      <c r="BL26" s="141"/>
      <c r="BM26" s="155"/>
      <c r="BN26" s="155"/>
      <c r="BO26" s="155"/>
      <c r="BP26" s="155"/>
      <c r="BQ26" s="155"/>
      <c r="BR26" s="155"/>
      <c r="BS26" s="155"/>
      <c r="BT26" s="155"/>
      <c r="BU26" s="141"/>
      <c r="BV26" s="141"/>
      <c r="BW26" s="141"/>
      <c r="BX26" s="141"/>
      <c r="BY26" s="141"/>
      <c r="BZ26" s="3"/>
      <c r="CA26" s="115"/>
      <c r="CB26" s="115"/>
    </row>
    <row r="27" spans="3:78" ht="13.5" customHeight="1">
      <c r="C27" s="130"/>
      <c r="D27" s="130"/>
      <c r="E27" s="130"/>
      <c r="F27" s="130"/>
      <c r="G27" s="130"/>
      <c r="H27" s="162"/>
      <c r="I27" s="130"/>
      <c r="J27" s="178"/>
      <c r="K27" s="130"/>
      <c r="L27" s="130"/>
      <c r="M27" s="166"/>
      <c r="N27" s="175"/>
      <c r="O27" s="175"/>
      <c r="P27" s="130"/>
      <c r="Q27" s="166"/>
      <c r="R27" s="130"/>
      <c r="S27" s="130"/>
      <c r="T27" s="176"/>
      <c r="U27" s="177"/>
      <c r="V27" s="175"/>
      <c r="W27" s="175"/>
      <c r="X27" s="178"/>
      <c r="Y27" s="162"/>
      <c r="Z27" s="178"/>
      <c r="AA27" s="130"/>
      <c r="AB27" s="175"/>
      <c r="AC27" s="130"/>
      <c r="AD27" s="166"/>
      <c r="AE27" s="175"/>
      <c r="AF27" s="175"/>
      <c r="AG27" s="174"/>
      <c r="AH27" s="166"/>
      <c r="AI27" s="130"/>
      <c r="AJ27" s="175"/>
      <c r="AK27" s="130"/>
      <c r="AL27" s="166"/>
      <c r="AM27" s="130"/>
      <c r="AN27" s="175"/>
      <c r="AO27" s="130"/>
      <c r="AP27" s="166"/>
      <c r="AQ27" s="178"/>
      <c r="AR27" s="130"/>
      <c r="AS27" s="130"/>
      <c r="AT27" s="130"/>
      <c r="AU27" s="130"/>
      <c r="BB27" s="140"/>
      <c r="BC27" s="140"/>
      <c r="BD27" s="140"/>
      <c r="BE27" s="140"/>
      <c r="BF27" s="140"/>
      <c r="BG27" s="140"/>
      <c r="BH27" s="4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3"/>
    </row>
    <row r="28" spans="3:78" ht="13.5" customHeight="1">
      <c r="C28" s="130"/>
      <c r="D28" s="130"/>
      <c r="E28" s="130"/>
      <c r="F28" s="342" t="s">
        <v>18</v>
      </c>
      <c r="G28" s="343"/>
      <c r="H28" s="344"/>
      <c r="I28" s="351" t="s">
        <v>72</v>
      </c>
      <c r="J28" s="352"/>
      <c r="K28" s="353"/>
      <c r="L28" s="333" t="s">
        <v>41</v>
      </c>
      <c r="M28" s="334"/>
      <c r="N28" s="335"/>
      <c r="O28" s="333" t="s">
        <v>42</v>
      </c>
      <c r="P28" s="334"/>
      <c r="Q28" s="335"/>
      <c r="R28" s="186"/>
      <c r="S28" s="187"/>
      <c r="T28" s="333" t="s">
        <v>43</v>
      </c>
      <c r="U28" s="334"/>
      <c r="V28" s="335"/>
      <c r="W28" s="333" t="s">
        <v>44</v>
      </c>
      <c r="X28" s="334"/>
      <c r="Y28" s="335"/>
      <c r="Z28" s="324" t="s">
        <v>71</v>
      </c>
      <c r="AA28" s="325"/>
      <c r="AB28" s="326"/>
      <c r="AC28" s="333" t="s">
        <v>45</v>
      </c>
      <c r="AD28" s="334"/>
      <c r="AE28" s="335"/>
      <c r="AF28" s="333" t="s">
        <v>46</v>
      </c>
      <c r="AG28" s="334"/>
      <c r="AH28" s="335"/>
      <c r="AI28" s="185"/>
      <c r="AJ28" s="185"/>
      <c r="AK28" s="333" t="s">
        <v>49</v>
      </c>
      <c r="AL28" s="334"/>
      <c r="AM28" s="335"/>
      <c r="AN28" s="333" t="s">
        <v>47</v>
      </c>
      <c r="AO28" s="334"/>
      <c r="AP28" s="335"/>
      <c r="AQ28" s="324" t="s">
        <v>73</v>
      </c>
      <c r="AR28" s="325"/>
      <c r="AS28" s="326"/>
      <c r="AT28" s="130"/>
      <c r="AU28" s="13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3"/>
    </row>
    <row r="29" spans="3:78" ht="13.5" customHeight="1">
      <c r="C29" s="130"/>
      <c r="D29" s="130"/>
      <c r="E29" s="130"/>
      <c r="F29" s="345"/>
      <c r="G29" s="346"/>
      <c r="H29" s="347"/>
      <c r="I29" s="354"/>
      <c r="J29" s="355"/>
      <c r="K29" s="356"/>
      <c r="L29" s="336"/>
      <c r="M29" s="337"/>
      <c r="N29" s="338"/>
      <c r="O29" s="336"/>
      <c r="P29" s="337"/>
      <c r="Q29" s="338"/>
      <c r="R29" s="186"/>
      <c r="S29" s="187"/>
      <c r="T29" s="336"/>
      <c r="U29" s="337"/>
      <c r="V29" s="338"/>
      <c r="W29" s="336"/>
      <c r="X29" s="337"/>
      <c r="Y29" s="338"/>
      <c r="Z29" s="327"/>
      <c r="AA29" s="328"/>
      <c r="AB29" s="329"/>
      <c r="AC29" s="336"/>
      <c r="AD29" s="337"/>
      <c r="AE29" s="338"/>
      <c r="AF29" s="336"/>
      <c r="AG29" s="337"/>
      <c r="AH29" s="338"/>
      <c r="AI29" s="185"/>
      <c r="AJ29" s="185"/>
      <c r="AK29" s="336"/>
      <c r="AL29" s="337"/>
      <c r="AM29" s="338"/>
      <c r="AN29" s="336"/>
      <c r="AO29" s="337"/>
      <c r="AP29" s="338"/>
      <c r="AQ29" s="327"/>
      <c r="AR29" s="328"/>
      <c r="AS29" s="329"/>
      <c r="AT29" s="130"/>
      <c r="AU29" s="13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3"/>
    </row>
    <row r="30" spans="3:77" ht="13.5">
      <c r="C30" s="130"/>
      <c r="D30" s="130"/>
      <c r="E30" s="130"/>
      <c r="F30" s="345"/>
      <c r="G30" s="346"/>
      <c r="H30" s="347"/>
      <c r="I30" s="354"/>
      <c r="J30" s="355"/>
      <c r="K30" s="356"/>
      <c r="L30" s="336"/>
      <c r="M30" s="337"/>
      <c r="N30" s="338"/>
      <c r="O30" s="336"/>
      <c r="P30" s="337"/>
      <c r="Q30" s="338"/>
      <c r="R30" s="186"/>
      <c r="S30" s="187"/>
      <c r="T30" s="336"/>
      <c r="U30" s="337"/>
      <c r="V30" s="338"/>
      <c r="W30" s="336"/>
      <c r="X30" s="337"/>
      <c r="Y30" s="338"/>
      <c r="Z30" s="327"/>
      <c r="AA30" s="328"/>
      <c r="AB30" s="329"/>
      <c r="AC30" s="336"/>
      <c r="AD30" s="337"/>
      <c r="AE30" s="338"/>
      <c r="AF30" s="336"/>
      <c r="AG30" s="337"/>
      <c r="AH30" s="338"/>
      <c r="AI30" s="185"/>
      <c r="AJ30" s="185"/>
      <c r="AK30" s="336"/>
      <c r="AL30" s="337"/>
      <c r="AM30" s="338"/>
      <c r="AN30" s="336"/>
      <c r="AO30" s="337"/>
      <c r="AP30" s="338"/>
      <c r="AQ30" s="327"/>
      <c r="AR30" s="328"/>
      <c r="AS30" s="329"/>
      <c r="AT30" s="130"/>
      <c r="AU30" s="130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</row>
    <row r="31" spans="3:77" ht="13.5">
      <c r="C31" s="130"/>
      <c r="D31" s="130"/>
      <c r="E31" s="130"/>
      <c r="F31" s="345"/>
      <c r="G31" s="346"/>
      <c r="H31" s="347"/>
      <c r="I31" s="354"/>
      <c r="J31" s="355"/>
      <c r="K31" s="356"/>
      <c r="L31" s="336"/>
      <c r="M31" s="337"/>
      <c r="N31" s="338"/>
      <c r="O31" s="336"/>
      <c r="P31" s="337"/>
      <c r="Q31" s="338"/>
      <c r="R31" s="186"/>
      <c r="S31" s="187"/>
      <c r="T31" s="336"/>
      <c r="U31" s="337"/>
      <c r="V31" s="338"/>
      <c r="W31" s="336"/>
      <c r="X31" s="337"/>
      <c r="Y31" s="338"/>
      <c r="Z31" s="327"/>
      <c r="AA31" s="328"/>
      <c r="AB31" s="329"/>
      <c r="AC31" s="336"/>
      <c r="AD31" s="337"/>
      <c r="AE31" s="338"/>
      <c r="AF31" s="336"/>
      <c r="AG31" s="337"/>
      <c r="AH31" s="338"/>
      <c r="AI31" s="185"/>
      <c r="AJ31" s="185"/>
      <c r="AK31" s="336"/>
      <c r="AL31" s="337"/>
      <c r="AM31" s="338"/>
      <c r="AN31" s="336"/>
      <c r="AO31" s="337"/>
      <c r="AP31" s="338"/>
      <c r="AQ31" s="327"/>
      <c r="AR31" s="328"/>
      <c r="AS31" s="329"/>
      <c r="AT31" s="130"/>
      <c r="AU31" s="130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</row>
    <row r="32" spans="3:77" ht="13.5">
      <c r="C32" s="130"/>
      <c r="D32" s="130"/>
      <c r="E32" s="130"/>
      <c r="F32" s="345"/>
      <c r="G32" s="346"/>
      <c r="H32" s="347"/>
      <c r="I32" s="354"/>
      <c r="J32" s="355"/>
      <c r="K32" s="356"/>
      <c r="L32" s="336"/>
      <c r="M32" s="337"/>
      <c r="N32" s="338"/>
      <c r="O32" s="336"/>
      <c r="P32" s="337"/>
      <c r="Q32" s="338"/>
      <c r="R32" s="186"/>
      <c r="S32" s="187"/>
      <c r="T32" s="336"/>
      <c r="U32" s="337"/>
      <c r="V32" s="338"/>
      <c r="W32" s="336"/>
      <c r="X32" s="337"/>
      <c r="Y32" s="338"/>
      <c r="Z32" s="327"/>
      <c r="AA32" s="328"/>
      <c r="AB32" s="329"/>
      <c r="AC32" s="336"/>
      <c r="AD32" s="337"/>
      <c r="AE32" s="338"/>
      <c r="AF32" s="336"/>
      <c r="AG32" s="337"/>
      <c r="AH32" s="338"/>
      <c r="AI32" s="185"/>
      <c r="AJ32" s="185"/>
      <c r="AK32" s="336"/>
      <c r="AL32" s="337"/>
      <c r="AM32" s="338"/>
      <c r="AN32" s="336"/>
      <c r="AO32" s="337"/>
      <c r="AP32" s="338"/>
      <c r="AQ32" s="327"/>
      <c r="AR32" s="328"/>
      <c r="AS32" s="329"/>
      <c r="AT32" s="130"/>
      <c r="AU32" s="130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</row>
    <row r="33" spans="3:77" ht="13.5">
      <c r="C33" s="130"/>
      <c r="D33" s="130"/>
      <c r="E33" s="130"/>
      <c r="F33" s="345"/>
      <c r="G33" s="346"/>
      <c r="H33" s="347"/>
      <c r="I33" s="354"/>
      <c r="J33" s="355"/>
      <c r="K33" s="356"/>
      <c r="L33" s="336"/>
      <c r="M33" s="337"/>
      <c r="N33" s="338"/>
      <c r="O33" s="336"/>
      <c r="P33" s="337"/>
      <c r="Q33" s="338"/>
      <c r="R33" s="186"/>
      <c r="S33" s="187"/>
      <c r="T33" s="336"/>
      <c r="U33" s="337"/>
      <c r="V33" s="338"/>
      <c r="W33" s="336"/>
      <c r="X33" s="337"/>
      <c r="Y33" s="338"/>
      <c r="Z33" s="327"/>
      <c r="AA33" s="328"/>
      <c r="AB33" s="329"/>
      <c r="AC33" s="336"/>
      <c r="AD33" s="337"/>
      <c r="AE33" s="338"/>
      <c r="AF33" s="336"/>
      <c r="AG33" s="337"/>
      <c r="AH33" s="338"/>
      <c r="AI33" s="185"/>
      <c r="AJ33" s="185"/>
      <c r="AK33" s="336"/>
      <c r="AL33" s="337"/>
      <c r="AM33" s="338"/>
      <c r="AN33" s="336"/>
      <c r="AO33" s="337"/>
      <c r="AP33" s="338"/>
      <c r="AQ33" s="327"/>
      <c r="AR33" s="328"/>
      <c r="AS33" s="329"/>
      <c r="AT33" s="130"/>
      <c r="AU33" s="130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</row>
    <row r="34" spans="3:77" ht="13.5">
      <c r="C34" s="130"/>
      <c r="D34" s="130"/>
      <c r="E34" s="130"/>
      <c r="F34" s="348"/>
      <c r="G34" s="349"/>
      <c r="H34" s="350"/>
      <c r="I34" s="357"/>
      <c r="J34" s="358"/>
      <c r="K34" s="359"/>
      <c r="L34" s="339"/>
      <c r="M34" s="340"/>
      <c r="N34" s="341"/>
      <c r="O34" s="339"/>
      <c r="P34" s="340"/>
      <c r="Q34" s="341"/>
      <c r="R34" s="186"/>
      <c r="S34" s="187"/>
      <c r="T34" s="339"/>
      <c r="U34" s="340"/>
      <c r="V34" s="341"/>
      <c r="W34" s="339"/>
      <c r="X34" s="340"/>
      <c r="Y34" s="341"/>
      <c r="Z34" s="330"/>
      <c r="AA34" s="331"/>
      <c r="AB34" s="332"/>
      <c r="AC34" s="339"/>
      <c r="AD34" s="340"/>
      <c r="AE34" s="341"/>
      <c r="AF34" s="339"/>
      <c r="AG34" s="340"/>
      <c r="AH34" s="341"/>
      <c r="AI34" s="185"/>
      <c r="AJ34" s="185"/>
      <c r="AK34" s="339"/>
      <c r="AL34" s="340"/>
      <c r="AM34" s="341"/>
      <c r="AN34" s="339"/>
      <c r="AO34" s="340"/>
      <c r="AP34" s="341"/>
      <c r="AQ34" s="330"/>
      <c r="AR34" s="331"/>
      <c r="AS34" s="332"/>
      <c r="AT34" s="130"/>
      <c r="AU34" s="130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</row>
    <row r="35" spans="3:77" ht="13.5"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</row>
    <row r="36" spans="3:77" ht="13.5" customHeight="1"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</row>
    <row r="37" spans="3:77" ht="13.5" customHeight="1"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</row>
    <row r="38" spans="3:77" ht="13.5" customHeight="1">
      <c r="C38" s="130"/>
      <c r="D38" s="130" t="s">
        <v>65</v>
      </c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</row>
    <row r="39" spans="3:77" ht="13.5" customHeight="1">
      <c r="C39" s="130"/>
      <c r="D39" s="130"/>
      <c r="E39" s="130"/>
      <c r="F39" s="130" t="s">
        <v>48</v>
      </c>
      <c r="G39" s="130" t="s">
        <v>66</v>
      </c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</row>
    <row r="40" spans="3:77" ht="13.5" customHeight="1">
      <c r="C40" s="130"/>
      <c r="D40" s="130"/>
      <c r="E40" s="130"/>
      <c r="F40" s="130" t="s">
        <v>48</v>
      </c>
      <c r="G40" s="130" t="s">
        <v>67</v>
      </c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</row>
    <row r="41" spans="3:77" ht="13.5" customHeight="1">
      <c r="C41" s="130"/>
      <c r="D41" s="130"/>
      <c r="E41" s="130"/>
      <c r="F41" s="130" t="s">
        <v>48</v>
      </c>
      <c r="G41" s="130" t="s">
        <v>78</v>
      </c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</row>
    <row r="42" spans="3:77" ht="13.5" customHeight="1">
      <c r="C42" s="130"/>
      <c r="D42" s="130"/>
      <c r="E42" s="130"/>
      <c r="F42" s="130"/>
      <c r="G42" s="130" t="s">
        <v>70</v>
      </c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</row>
    <row r="43" spans="3:77" ht="13.5" customHeight="1">
      <c r="C43" s="130"/>
      <c r="D43" s="130"/>
      <c r="E43" s="130"/>
      <c r="F43" s="130" t="s">
        <v>48</v>
      </c>
      <c r="G43" s="130" t="s">
        <v>63</v>
      </c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</row>
    <row r="44" spans="3:77" ht="13.5" customHeight="1"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</row>
    <row r="45" spans="3:77" ht="13.5" customHeight="1"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</row>
    <row r="46" spans="3:77" ht="13.5" customHeight="1">
      <c r="C46" s="130"/>
      <c r="D46" s="132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7"/>
      <c r="S46" s="137"/>
      <c r="T46" s="136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</row>
    <row r="47" spans="3:77" ht="14.25">
      <c r="C47" s="130"/>
      <c r="D47" s="132"/>
      <c r="E47" s="323" t="s">
        <v>50</v>
      </c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3"/>
      <c r="AF47" s="323"/>
      <c r="AG47" s="323"/>
      <c r="AH47" s="323"/>
      <c r="AI47" s="323"/>
      <c r="AJ47" s="323"/>
      <c r="AK47" s="323"/>
      <c r="AL47" s="323"/>
      <c r="AM47" s="323"/>
      <c r="AN47" s="323"/>
      <c r="AO47" s="323"/>
      <c r="AP47" s="323"/>
      <c r="AQ47" s="323"/>
      <c r="AR47" s="323"/>
      <c r="AS47" s="323"/>
      <c r="AT47" s="323"/>
      <c r="AU47" s="130"/>
      <c r="AV47" s="130"/>
      <c r="AW47" s="130"/>
      <c r="AX47" s="130"/>
      <c r="AY47" s="130"/>
      <c r="AZ47" s="130"/>
      <c r="BA47" s="130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</row>
    <row r="48" spans="3:77" ht="13.5">
      <c r="C48" s="130"/>
      <c r="D48" s="132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</row>
    <row r="49" spans="4:77" ht="13.5">
      <c r="D49" s="132"/>
      <c r="E49" s="318" t="s">
        <v>51</v>
      </c>
      <c r="F49" s="318"/>
      <c r="G49" s="318"/>
      <c r="H49" s="318"/>
      <c r="I49" s="318"/>
      <c r="J49" s="318"/>
      <c r="K49" s="318"/>
      <c r="L49" s="318"/>
      <c r="M49" s="318"/>
      <c r="N49" s="234"/>
      <c r="O49" s="234"/>
      <c r="P49" s="318" t="s">
        <v>52</v>
      </c>
      <c r="Q49" s="318"/>
      <c r="R49" s="318"/>
      <c r="S49" s="318"/>
      <c r="T49" s="318"/>
      <c r="U49" s="318"/>
      <c r="V49" s="318"/>
      <c r="W49" s="318"/>
      <c r="X49" s="318"/>
      <c r="Y49" s="234"/>
      <c r="Z49" s="234"/>
      <c r="AA49" s="318" t="s">
        <v>53</v>
      </c>
      <c r="AB49" s="318"/>
      <c r="AC49" s="318"/>
      <c r="AD49" s="318"/>
      <c r="AE49" s="318"/>
      <c r="AF49" s="318"/>
      <c r="AG49" s="318"/>
      <c r="AH49" s="318"/>
      <c r="AI49" s="318"/>
      <c r="AJ49" s="234"/>
      <c r="AK49" s="234"/>
      <c r="AL49" s="318" t="s">
        <v>54</v>
      </c>
      <c r="AM49" s="318"/>
      <c r="AN49" s="318"/>
      <c r="AO49" s="318"/>
      <c r="AP49" s="318"/>
      <c r="AQ49" s="318"/>
      <c r="AR49" s="318"/>
      <c r="AS49" s="318"/>
      <c r="AT49" s="318"/>
      <c r="AU49" s="3"/>
      <c r="AV49" s="3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</row>
    <row r="50" spans="4:77" ht="13.5" customHeight="1">
      <c r="D50" s="132"/>
      <c r="E50" s="318">
        <v>1</v>
      </c>
      <c r="F50" s="318"/>
      <c r="G50" s="319" t="s">
        <v>156</v>
      </c>
      <c r="H50" s="319"/>
      <c r="I50" s="319"/>
      <c r="J50" s="319"/>
      <c r="K50" s="319"/>
      <c r="L50" s="321" t="s">
        <v>77</v>
      </c>
      <c r="M50" s="321"/>
      <c r="N50" s="233"/>
      <c r="O50" s="234"/>
      <c r="P50" s="318">
        <v>1</v>
      </c>
      <c r="Q50" s="318"/>
      <c r="R50" s="319" t="s">
        <v>15</v>
      </c>
      <c r="S50" s="319"/>
      <c r="T50" s="319"/>
      <c r="U50" s="319"/>
      <c r="V50" s="319"/>
      <c r="W50" s="321" t="s">
        <v>76</v>
      </c>
      <c r="X50" s="321"/>
      <c r="Y50" s="234"/>
      <c r="Z50" s="234"/>
      <c r="AA50" s="318">
        <v>1</v>
      </c>
      <c r="AB50" s="318"/>
      <c r="AC50" s="319" t="s">
        <v>20</v>
      </c>
      <c r="AD50" s="319"/>
      <c r="AE50" s="319"/>
      <c r="AF50" s="319"/>
      <c r="AG50" s="319"/>
      <c r="AH50" s="321" t="s">
        <v>75</v>
      </c>
      <c r="AI50" s="321"/>
      <c r="AJ50" s="234"/>
      <c r="AK50" s="237"/>
      <c r="AL50" s="318">
        <v>1</v>
      </c>
      <c r="AM50" s="318"/>
      <c r="AN50" s="319" t="s">
        <v>1</v>
      </c>
      <c r="AO50" s="319"/>
      <c r="AP50" s="319"/>
      <c r="AQ50" s="319"/>
      <c r="AR50" s="319"/>
      <c r="AS50" s="321" t="s">
        <v>74</v>
      </c>
      <c r="AT50" s="321"/>
      <c r="AU50" s="3"/>
      <c r="AV50" s="3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</row>
    <row r="51" spans="4:77" ht="13.5">
      <c r="D51" s="132"/>
      <c r="E51" s="318"/>
      <c r="F51" s="318"/>
      <c r="G51" s="319"/>
      <c r="H51" s="319"/>
      <c r="I51" s="319"/>
      <c r="J51" s="319"/>
      <c r="K51" s="319"/>
      <c r="L51" s="321"/>
      <c r="M51" s="321"/>
      <c r="N51" s="234"/>
      <c r="O51" s="234"/>
      <c r="P51" s="318"/>
      <c r="Q51" s="318"/>
      <c r="R51" s="319"/>
      <c r="S51" s="319"/>
      <c r="T51" s="319"/>
      <c r="U51" s="319"/>
      <c r="V51" s="319"/>
      <c r="W51" s="321"/>
      <c r="X51" s="321"/>
      <c r="Y51" s="234"/>
      <c r="Z51" s="234"/>
      <c r="AA51" s="318"/>
      <c r="AB51" s="318"/>
      <c r="AC51" s="319"/>
      <c r="AD51" s="319"/>
      <c r="AE51" s="319"/>
      <c r="AF51" s="319"/>
      <c r="AG51" s="319"/>
      <c r="AH51" s="321"/>
      <c r="AI51" s="321"/>
      <c r="AJ51" s="234"/>
      <c r="AK51" s="237"/>
      <c r="AL51" s="318"/>
      <c r="AM51" s="318"/>
      <c r="AN51" s="319"/>
      <c r="AO51" s="319"/>
      <c r="AP51" s="319"/>
      <c r="AQ51" s="319"/>
      <c r="AR51" s="319"/>
      <c r="AS51" s="321"/>
      <c r="AT51" s="321"/>
      <c r="AU51" s="3"/>
      <c r="AV51" s="3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</row>
    <row r="52" spans="4:77" ht="13.5">
      <c r="D52" s="132"/>
      <c r="E52" s="318">
        <v>2</v>
      </c>
      <c r="F52" s="318"/>
      <c r="G52" s="322" t="s">
        <v>0</v>
      </c>
      <c r="H52" s="322"/>
      <c r="I52" s="322"/>
      <c r="J52" s="322"/>
      <c r="K52" s="322"/>
      <c r="L52" s="320"/>
      <c r="M52" s="320"/>
      <c r="N52" s="233"/>
      <c r="O52" s="234"/>
      <c r="P52" s="318">
        <v>2</v>
      </c>
      <c r="Q52" s="318"/>
      <c r="R52" s="319" t="s">
        <v>31</v>
      </c>
      <c r="S52" s="319"/>
      <c r="T52" s="319"/>
      <c r="U52" s="319"/>
      <c r="V52" s="319"/>
      <c r="W52" s="320"/>
      <c r="X52" s="320"/>
      <c r="Y52" s="234"/>
      <c r="Z52" s="234"/>
      <c r="AA52" s="318">
        <v>2</v>
      </c>
      <c r="AB52" s="318"/>
      <c r="AC52" s="319" t="s">
        <v>87</v>
      </c>
      <c r="AD52" s="319"/>
      <c r="AE52" s="319"/>
      <c r="AF52" s="319"/>
      <c r="AG52" s="319"/>
      <c r="AH52" s="320"/>
      <c r="AI52" s="320"/>
      <c r="AJ52" s="234"/>
      <c r="AK52" s="235"/>
      <c r="AL52" s="318">
        <v>2</v>
      </c>
      <c r="AM52" s="318"/>
      <c r="AN52" s="319" t="s">
        <v>21</v>
      </c>
      <c r="AO52" s="319"/>
      <c r="AP52" s="319"/>
      <c r="AQ52" s="319"/>
      <c r="AR52" s="319"/>
      <c r="AS52" s="320"/>
      <c r="AT52" s="320"/>
      <c r="AU52" s="3"/>
      <c r="AV52" s="3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</row>
    <row r="53" spans="4:77" ht="13.5">
      <c r="D53" s="132"/>
      <c r="E53" s="318"/>
      <c r="F53" s="318"/>
      <c r="G53" s="322"/>
      <c r="H53" s="322"/>
      <c r="I53" s="322"/>
      <c r="J53" s="322"/>
      <c r="K53" s="322"/>
      <c r="L53" s="320"/>
      <c r="M53" s="320"/>
      <c r="N53" s="234"/>
      <c r="O53" s="234"/>
      <c r="P53" s="318"/>
      <c r="Q53" s="318"/>
      <c r="R53" s="319"/>
      <c r="S53" s="319"/>
      <c r="T53" s="319"/>
      <c r="U53" s="319"/>
      <c r="V53" s="319"/>
      <c r="W53" s="320"/>
      <c r="X53" s="320"/>
      <c r="Y53" s="234"/>
      <c r="Z53" s="234"/>
      <c r="AA53" s="318"/>
      <c r="AB53" s="318"/>
      <c r="AC53" s="319"/>
      <c r="AD53" s="319"/>
      <c r="AE53" s="319"/>
      <c r="AF53" s="319"/>
      <c r="AG53" s="319"/>
      <c r="AH53" s="320"/>
      <c r="AI53" s="320"/>
      <c r="AJ53" s="234"/>
      <c r="AK53" s="235"/>
      <c r="AL53" s="318"/>
      <c r="AM53" s="318"/>
      <c r="AN53" s="319"/>
      <c r="AO53" s="319"/>
      <c r="AP53" s="319"/>
      <c r="AQ53" s="319"/>
      <c r="AR53" s="319"/>
      <c r="AS53" s="320"/>
      <c r="AT53" s="320"/>
      <c r="AU53" s="3"/>
      <c r="AV53" s="3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</row>
    <row r="54" spans="4:77" ht="13.5">
      <c r="D54" s="132"/>
      <c r="E54" s="318">
        <v>3</v>
      </c>
      <c r="F54" s="318"/>
      <c r="G54" s="319" t="s">
        <v>22</v>
      </c>
      <c r="H54" s="319"/>
      <c r="I54" s="319"/>
      <c r="J54" s="319"/>
      <c r="K54" s="319"/>
      <c r="L54" s="320"/>
      <c r="M54" s="320"/>
      <c r="N54" s="233"/>
      <c r="O54" s="234"/>
      <c r="P54" s="318">
        <v>3</v>
      </c>
      <c r="Q54" s="318"/>
      <c r="R54" s="319" t="s">
        <v>86</v>
      </c>
      <c r="S54" s="319"/>
      <c r="T54" s="319"/>
      <c r="U54" s="319"/>
      <c r="V54" s="319"/>
      <c r="W54" s="320"/>
      <c r="X54" s="320"/>
      <c r="Y54" s="234"/>
      <c r="Z54" s="234"/>
      <c r="AA54" s="318">
        <v>3</v>
      </c>
      <c r="AB54" s="318"/>
      <c r="AC54" s="319" t="s">
        <v>88</v>
      </c>
      <c r="AD54" s="319"/>
      <c r="AE54" s="319"/>
      <c r="AF54" s="319"/>
      <c r="AG54" s="319"/>
      <c r="AH54" s="320"/>
      <c r="AI54" s="320"/>
      <c r="AJ54" s="234"/>
      <c r="AK54" s="235"/>
      <c r="AL54" s="318">
        <v>3</v>
      </c>
      <c r="AM54" s="318"/>
      <c r="AN54" s="319" t="s">
        <v>89</v>
      </c>
      <c r="AO54" s="319"/>
      <c r="AP54" s="319"/>
      <c r="AQ54" s="319"/>
      <c r="AR54" s="319"/>
      <c r="AS54" s="320"/>
      <c r="AT54" s="320"/>
      <c r="AU54" s="3"/>
      <c r="AV54" s="3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</row>
    <row r="55" spans="4:77" ht="13.5">
      <c r="D55" s="132"/>
      <c r="E55" s="318"/>
      <c r="F55" s="318"/>
      <c r="G55" s="319"/>
      <c r="H55" s="319"/>
      <c r="I55" s="319"/>
      <c r="J55" s="319"/>
      <c r="K55" s="319"/>
      <c r="L55" s="320"/>
      <c r="M55" s="320"/>
      <c r="N55" s="233"/>
      <c r="O55" s="234"/>
      <c r="P55" s="318"/>
      <c r="Q55" s="318"/>
      <c r="R55" s="319"/>
      <c r="S55" s="319"/>
      <c r="T55" s="319"/>
      <c r="U55" s="319"/>
      <c r="V55" s="319"/>
      <c r="W55" s="320"/>
      <c r="X55" s="320"/>
      <c r="Y55" s="234"/>
      <c r="Z55" s="234"/>
      <c r="AA55" s="318"/>
      <c r="AB55" s="318"/>
      <c r="AC55" s="319"/>
      <c r="AD55" s="319"/>
      <c r="AE55" s="319"/>
      <c r="AF55" s="319"/>
      <c r="AG55" s="319"/>
      <c r="AH55" s="320"/>
      <c r="AI55" s="320"/>
      <c r="AJ55" s="234"/>
      <c r="AK55" s="235"/>
      <c r="AL55" s="318"/>
      <c r="AM55" s="318"/>
      <c r="AN55" s="319"/>
      <c r="AO55" s="319"/>
      <c r="AP55" s="319"/>
      <c r="AQ55" s="319"/>
      <c r="AR55" s="319"/>
      <c r="AS55" s="320"/>
      <c r="AT55" s="320"/>
      <c r="AU55" s="3"/>
      <c r="AV55" s="3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</row>
    <row r="56" spans="4:77" ht="13.5">
      <c r="D56" s="132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6"/>
      <c r="AH56" s="236"/>
      <c r="AI56" s="236"/>
      <c r="AJ56" s="236"/>
      <c r="AK56" s="236"/>
      <c r="AL56" s="236"/>
      <c r="AM56" s="3"/>
      <c r="AN56" s="3"/>
      <c r="AO56" s="3"/>
      <c r="AP56" s="3"/>
      <c r="AQ56" s="3"/>
      <c r="AR56" s="3"/>
      <c r="AS56" s="3"/>
      <c r="AT56" s="3"/>
      <c r="AU56" s="3"/>
      <c r="AV56" s="3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</row>
    <row r="57" spans="4:77" ht="13.5">
      <c r="D57" s="132"/>
      <c r="E57" s="318" t="s">
        <v>55</v>
      </c>
      <c r="F57" s="318"/>
      <c r="G57" s="318"/>
      <c r="H57" s="318"/>
      <c r="I57" s="318"/>
      <c r="J57" s="318"/>
      <c r="K57" s="318"/>
      <c r="L57" s="318"/>
      <c r="M57" s="318"/>
      <c r="N57" s="234"/>
      <c r="O57" s="234"/>
      <c r="P57" s="318" t="s">
        <v>56</v>
      </c>
      <c r="Q57" s="318"/>
      <c r="R57" s="318"/>
      <c r="S57" s="318"/>
      <c r="T57" s="318"/>
      <c r="U57" s="318"/>
      <c r="V57" s="318"/>
      <c r="W57" s="318"/>
      <c r="X57" s="318"/>
      <c r="Y57" s="234"/>
      <c r="Z57" s="234"/>
      <c r="AA57" s="318" t="s">
        <v>57</v>
      </c>
      <c r="AB57" s="318"/>
      <c r="AC57" s="318"/>
      <c r="AD57" s="318"/>
      <c r="AE57" s="318"/>
      <c r="AF57" s="318"/>
      <c r="AG57" s="318"/>
      <c r="AH57" s="318"/>
      <c r="AI57" s="318"/>
      <c r="AJ57" s="234"/>
      <c r="AK57" s="234"/>
      <c r="AL57" s="318" t="s">
        <v>58</v>
      </c>
      <c r="AM57" s="318"/>
      <c r="AN57" s="318"/>
      <c r="AO57" s="318"/>
      <c r="AP57" s="318"/>
      <c r="AQ57" s="318"/>
      <c r="AR57" s="318"/>
      <c r="AS57" s="318"/>
      <c r="AT57" s="318"/>
      <c r="AU57" s="3"/>
      <c r="AV57" s="3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</row>
    <row r="58" spans="4:77" ht="13.5" customHeight="1">
      <c r="D58" s="132"/>
      <c r="E58" s="318">
        <v>1</v>
      </c>
      <c r="F58" s="318"/>
      <c r="G58" s="319" t="s">
        <v>79</v>
      </c>
      <c r="H58" s="319"/>
      <c r="I58" s="319"/>
      <c r="J58" s="319"/>
      <c r="K58" s="319"/>
      <c r="L58" s="321" t="s">
        <v>81</v>
      </c>
      <c r="M58" s="321"/>
      <c r="N58" s="233"/>
      <c r="O58" s="234"/>
      <c r="P58" s="318">
        <v>1</v>
      </c>
      <c r="Q58" s="318"/>
      <c r="R58" s="319" t="s">
        <v>19</v>
      </c>
      <c r="S58" s="319"/>
      <c r="T58" s="319"/>
      <c r="U58" s="319"/>
      <c r="V58" s="319"/>
      <c r="W58" s="321" t="s">
        <v>82</v>
      </c>
      <c r="X58" s="321"/>
      <c r="Y58" s="234"/>
      <c r="Z58" s="234"/>
      <c r="AA58" s="318">
        <v>1</v>
      </c>
      <c r="AB58" s="318"/>
      <c r="AC58" s="319" t="s">
        <v>80</v>
      </c>
      <c r="AD58" s="319"/>
      <c r="AE58" s="319"/>
      <c r="AF58" s="319"/>
      <c r="AG58" s="319"/>
      <c r="AH58" s="321" t="s">
        <v>59</v>
      </c>
      <c r="AI58" s="321"/>
      <c r="AJ58" s="234"/>
      <c r="AK58" s="237"/>
      <c r="AL58" s="318">
        <v>1</v>
      </c>
      <c r="AM58" s="318"/>
      <c r="AN58" s="319" t="s">
        <v>27</v>
      </c>
      <c r="AO58" s="319"/>
      <c r="AP58" s="319"/>
      <c r="AQ58" s="319"/>
      <c r="AR58" s="319"/>
      <c r="AS58" s="321" t="s">
        <v>59</v>
      </c>
      <c r="AT58" s="321"/>
      <c r="AU58" s="3"/>
      <c r="AV58" s="3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</row>
    <row r="59" spans="4:77" ht="13.5">
      <c r="D59" s="132"/>
      <c r="E59" s="318"/>
      <c r="F59" s="318"/>
      <c r="G59" s="319"/>
      <c r="H59" s="319"/>
      <c r="I59" s="319"/>
      <c r="J59" s="319"/>
      <c r="K59" s="319"/>
      <c r="L59" s="321"/>
      <c r="M59" s="321"/>
      <c r="N59" s="234"/>
      <c r="O59" s="234"/>
      <c r="P59" s="318"/>
      <c r="Q59" s="318"/>
      <c r="R59" s="319"/>
      <c r="S59" s="319"/>
      <c r="T59" s="319"/>
      <c r="U59" s="319"/>
      <c r="V59" s="319"/>
      <c r="W59" s="321"/>
      <c r="X59" s="321"/>
      <c r="Y59" s="234"/>
      <c r="Z59" s="234"/>
      <c r="AA59" s="318"/>
      <c r="AB59" s="318"/>
      <c r="AC59" s="319"/>
      <c r="AD59" s="319"/>
      <c r="AE59" s="319"/>
      <c r="AF59" s="319"/>
      <c r="AG59" s="319"/>
      <c r="AH59" s="321"/>
      <c r="AI59" s="321"/>
      <c r="AJ59" s="234"/>
      <c r="AK59" s="237"/>
      <c r="AL59" s="318"/>
      <c r="AM59" s="318"/>
      <c r="AN59" s="319"/>
      <c r="AO59" s="319"/>
      <c r="AP59" s="319"/>
      <c r="AQ59" s="319"/>
      <c r="AR59" s="319"/>
      <c r="AS59" s="321"/>
      <c r="AT59" s="321"/>
      <c r="AU59" s="3"/>
      <c r="AV59" s="3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</row>
    <row r="60" spans="4:77" ht="13.5">
      <c r="D60" s="132"/>
      <c r="E60" s="318">
        <v>2</v>
      </c>
      <c r="F60" s="318"/>
      <c r="G60" s="319" t="s">
        <v>159</v>
      </c>
      <c r="H60" s="319"/>
      <c r="I60" s="319"/>
      <c r="J60" s="319"/>
      <c r="K60" s="319"/>
      <c r="L60" s="320"/>
      <c r="M60" s="320"/>
      <c r="N60" s="233"/>
      <c r="O60" s="234"/>
      <c r="P60" s="318">
        <v>2</v>
      </c>
      <c r="Q60" s="318"/>
      <c r="R60" s="319" t="s">
        <v>14</v>
      </c>
      <c r="S60" s="319"/>
      <c r="T60" s="319"/>
      <c r="U60" s="319"/>
      <c r="V60" s="319"/>
      <c r="W60" s="320"/>
      <c r="X60" s="320"/>
      <c r="Y60" s="234"/>
      <c r="Z60" s="234"/>
      <c r="AA60" s="318">
        <v>2</v>
      </c>
      <c r="AB60" s="318"/>
      <c r="AC60" s="319" t="s">
        <v>84</v>
      </c>
      <c r="AD60" s="319"/>
      <c r="AE60" s="319"/>
      <c r="AF60" s="319"/>
      <c r="AG60" s="319"/>
      <c r="AH60" s="320"/>
      <c r="AI60" s="320"/>
      <c r="AJ60" s="234"/>
      <c r="AK60" s="235"/>
      <c r="AL60" s="318">
        <v>2</v>
      </c>
      <c r="AM60" s="318"/>
      <c r="AN60" s="319" t="s">
        <v>32</v>
      </c>
      <c r="AO60" s="319"/>
      <c r="AP60" s="319"/>
      <c r="AQ60" s="319"/>
      <c r="AR60" s="319"/>
      <c r="AS60" s="320"/>
      <c r="AT60" s="320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</row>
    <row r="61" spans="4:77" ht="13.5">
      <c r="D61" s="132"/>
      <c r="E61" s="318"/>
      <c r="F61" s="318"/>
      <c r="G61" s="319"/>
      <c r="H61" s="319"/>
      <c r="I61" s="319"/>
      <c r="J61" s="319"/>
      <c r="K61" s="319"/>
      <c r="L61" s="320"/>
      <c r="M61" s="320"/>
      <c r="N61" s="234"/>
      <c r="O61" s="234"/>
      <c r="P61" s="318"/>
      <c r="Q61" s="318"/>
      <c r="R61" s="319"/>
      <c r="S61" s="319"/>
      <c r="T61" s="319"/>
      <c r="U61" s="319"/>
      <c r="V61" s="319"/>
      <c r="W61" s="320"/>
      <c r="X61" s="320"/>
      <c r="Y61" s="234"/>
      <c r="Z61" s="234"/>
      <c r="AA61" s="318"/>
      <c r="AB61" s="318"/>
      <c r="AC61" s="319"/>
      <c r="AD61" s="319"/>
      <c r="AE61" s="319"/>
      <c r="AF61" s="319"/>
      <c r="AG61" s="319"/>
      <c r="AH61" s="320"/>
      <c r="AI61" s="320"/>
      <c r="AJ61" s="234"/>
      <c r="AK61" s="235"/>
      <c r="AL61" s="318"/>
      <c r="AM61" s="318"/>
      <c r="AN61" s="319"/>
      <c r="AO61" s="319"/>
      <c r="AP61" s="319"/>
      <c r="AQ61" s="319"/>
      <c r="AR61" s="319"/>
      <c r="AS61" s="320"/>
      <c r="AT61" s="320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</row>
    <row r="62" spans="4:77" ht="13.5">
      <c r="D62" s="132"/>
      <c r="E62" s="318">
        <v>3</v>
      </c>
      <c r="F62" s="318"/>
      <c r="G62" s="319" t="s">
        <v>85</v>
      </c>
      <c r="H62" s="319"/>
      <c r="I62" s="319"/>
      <c r="J62" s="319"/>
      <c r="K62" s="319"/>
      <c r="L62" s="320"/>
      <c r="M62" s="320"/>
      <c r="N62" s="233"/>
      <c r="O62" s="234"/>
      <c r="P62" s="318">
        <v>3</v>
      </c>
      <c r="Q62" s="318"/>
      <c r="R62" s="319" t="s">
        <v>17</v>
      </c>
      <c r="S62" s="319"/>
      <c r="T62" s="319"/>
      <c r="U62" s="319"/>
      <c r="V62" s="319"/>
      <c r="W62" s="320"/>
      <c r="X62" s="320"/>
      <c r="Y62" s="234"/>
      <c r="Z62" s="234"/>
      <c r="AA62" s="318">
        <v>3</v>
      </c>
      <c r="AB62" s="318"/>
      <c r="AC62" s="319" t="s">
        <v>2</v>
      </c>
      <c r="AD62" s="319"/>
      <c r="AE62" s="319"/>
      <c r="AF62" s="319"/>
      <c r="AG62" s="319"/>
      <c r="AH62" s="320"/>
      <c r="AI62" s="320"/>
      <c r="AJ62" s="234"/>
      <c r="AK62" s="235"/>
      <c r="AL62" s="318">
        <v>3</v>
      </c>
      <c r="AM62" s="318"/>
      <c r="AN62" s="319" t="s">
        <v>83</v>
      </c>
      <c r="AO62" s="319"/>
      <c r="AP62" s="319"/>
      <c r="AQ62" s="319"/>
      <c r="AR62" s="319"/>
      <c r="AS62" s="320"/>
      <c r="AT62" s="320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</row>
    <row r="63" spans="4:77" ht="13.5">
      <c r="D63" s="132"/>
      <c r="E63" s="318"/>
      <c r="F63" s="318"/>
      <c r="G63" s="319"/>
      <c r="H63" s="319"/>
      <c r="I63" s="319"/>
      <c r="J63" s="319"/>
      <c r="K63" s="319"/>
      <c r="L63" s="320"/>
      <c r="M63" s="320"/>
      <c r="N63" s="233"/>
      <c r="O63" s="234"/>
      <c r="P63" s="318"/>
      <c r="Q63" s="318"/>
      <c r="R63" s="319"/>
      <c r="S63" s="319"/>
      <c r="T63" s="319"/>
      <c r="U63" s="319"/>
      <c r="V63" s="319"/>
      <c r="W63" s="320"/>
      <c r="X63" s="320"/>
      <c r="Y63" s="234"/>
      <c r="Z63" s="234"/>
      <c r="AA63" s="318"/>
      <c r="AB63" s="318"/>
      <c r="AC63" s="319"/>
      <c r="AD63" s="319"/>
      <c r="AE63" s="319"/>
      <c r="AF63" s="319"/>
      <c r="AG63" s="319"/>
      <c r="AH63" s="320"/>
      <c r="AI63" s="320"/>
      <c r="AJ63" s="234"/>
      <c r="AK63" s="235"/>
      <c r="AL63" s="318"/>
      <c r="AM63" s="318"/>
      <c r="AN63" s="319"/>
      <c r="AO63" s="319"/>
      <c r="AP63" s="319"/>
      <c r="AQ63" s="319"/>
      <c r="AR63" s="319"/>
      <c r="AS63" s="320"/>
      <c r="AT63" s="320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</row>
    <row r="64" spans="4:77" ht="13.5">
      <c r="D64" s="132"/>
      <c r="E64" s="133"/>
      <c r="F64" s="133"/>
      <c r="G64" s="133"/>
      <c r="H64" s="133"/>
      <c r="I64" s="134"/>
      <c r="J64" s="134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4"/>
      <c r="AF64" s="134"/>
      <c r="AG64" s="133"/>
      <c r="AH64" s="133"/>
      <c r="AI64" s="133"/>
      <c r="AJ64" s="133"/>
      <c r="AK64" s="134"/>
      <c r="AL64" s="191"/>
      <c r="AM64" s="191"/>
      <c r="AN64" s="190"/>
      <c r="AO64" s="190"/>
      <c r="AP64" s="190"/>
      <c r="AQ64" s="190"/>
      <c r="AR64" s="190"/>
      <c r="AS64" s="190"/>
      <c r="AT64" s="190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</row>
    <row r="65" spans="4:77" ht="13.5">
      <c r="D65" s="132"/>
      <c r="E65" s="133"/>
      <c r="F65" s="133"/>
      <c r="G65" s="133"/>
      <c r="H65" s="133"/>
      <c r="I65" s="134"/>
      <c r="J65" s="134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4"/>
      <c r="AF65" s="134"/>
      <c r="AG65" s="133"/>
      <c r="AH65" s="133"/>
      <c r="AI65" s="133"/>
      <c r="AJ65" s="133"/>
      <c r="AK65" s="134"/>
      <c r="AL65" s="188"/>
      <c r="AM65" s="188"/>
      <c r="AN65" s="189"/>
      <c r="AO65" s="189"/>
      <c r="AP65" s="189"/>
      <c r="AQ65" s="189"/>
      <c r="AR65" s="189"/>
      <c r="AS65" s="189"/>
      <c r="AT65" s="189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</row>
    <row r="66" spans="6:77" ht="13.5" customHeight="1">
      <c r="F66" s="364" t="s">
        <v>60</v>
      </c>
      <c r="G66" s="364"/>
      <c r="H66" s="364"/>
      <c r="I66" s="364"/>
      <c r="J66" s="364"/>
      <c r="K66" s="364"/>
      <c r="L66" s="364"/>
      <c r="M66" s="364"/>
      <c r="N66" s="364"/>
      <c r="O66" s="364"/>
      <c r="P66" s="364"/>
      <c r="Q66" s="364"/>
      <c r="R66" s="364"/>
      <c r="S66" s="364"/>
      <c r="T66" s="364"/>
      <c r="U66" s="364"/>
      <c r="V66" s="364"/>
      <c r="W66" s="364"/>
      <c r="X66" s="364"/>
      <c r="Y66" s="364"/>
      <c r="Z66" s="364"/>
      <c r="AM66" s="1"/>
      <c r="AN66" s="1"/>
      <c r="AP66" s="1"/>
      <c r="AR66" s="1"/>
      <c r="AT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</row>
    <row r="67" spans="6:77" ht="13.5">
      <c r="F67" s="364"/>
      <c r="G67" s="364"/>
      <c r="H67" s="364"/>
      <c r="I67" s="364"/>
      <c r="J67" s="364"/>
      <c r="K67" s="364"/>
      <c r="L67" s="364"/>
      <c r="M67" s="364"/>
      <c r="N67" s="364"/>
      <c r="O67" s="364"/>
      <c r="P67" s="364"/>
      <c r="Q67" s="364"/>
      <c r="R67" s="364"/>
      <c r="S67" s="364"/>
      <c r="T67" s="364"/>
      <c r="U67" s="364"/>
      <c r="V67" s="364"/>
      <c r="W67" s="364"/>
      <c r="X67" s="364"/>
      <c r="Y67" s="364"/>
      <c r="Z67" s="364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</row>
    <row r="68" spans="6:77" ht="13.5">
      <c r="F68" s="366" t="s">
        <v>68</v>
      </c>
      <c r="G68" s="366"/>
      <c r="H68" s="366"/>
      <c r="I68" s="366"/>
      <c r="J68" s="366"/>
      <c r="K68" s="366"/>
      <c r="L68" s="366"/>
      <c r="M68" s="366"/>
      <c r="N68" s="366"/>
      <c r="O68" s="366"/>
      <c r="P68" s="366"/>
      <c r="Q68" s="366"/>
      <c r="R68" s="366"/>
      <c r="S68" s="366"/>
      <c r="T68" s="366"/>
      <c r="U68" s="366"/>
      <c r="V68" s="366"/>
      <c r="W68" s="366"/>
      <c r="X68" s="366"/>
      <c r="Y68" s="366"/>
      <c r="Z68" s="366"/>
      <c r="AA68" s="366"/>
      <c r="AB68" s="366"/>
      <c r="AC68" s="366"/>
      <c r="AD68" s="366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</row>
    <row r="69" spans="6:77" ht="13.5">
      <c r="F69" s="366"/>
      <c r="G69" s="366"/>
      <c r="H69" s="366"/>
      <c r="I69" s="366"/>
      <c r="J69" s="366"/>
      <c r="K69" s="366"/>
      <c r="L69" s="366"/>
      <c r="M69" s="366"/>
      <c r="N69" s="366"/>
      <c r="O69" s="366"/>
      <c r="P69" s="366"/>
      <c r="Q69" s="366"/>
      <c r="R69" s="366"/>
      <c r="S69" s="366"/>
      <c r="T69" s="366"/>
      <c r="U69" s="366"/>
      <c r="V69" s="366"/>
      <c r="W69" s="366"/>
      <c r="X69" s="366"/>
      <c r="Y69" s="366"/>
      <c r="Z69" s="366"/>
      <c r="AA69" s="366"/>
      <c r="AB69" s="366"/>
      <c r="AC69" s="366"/>
      <c r="AD69" s="366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</row>
    <row r="70" spans="6:77" ht="13.5">
      <c r="F70" s="138"/>
      <c r="G70" s="138"/>
      <c r="H70" s="138"/>
      <c r="I70" s="138"/>
      <c r="J70" s="138"/>
      <c r="K70" s="138"/>
      <c r="L70" s="138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</row>
    <row r="71" spans="6:77" ht="13.5" customHeight="1"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  <c r="AO71" s="183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</row>
    <row r="72" spans="6:77" ht="13.5"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183"/>
      <c r="AH72" s="183"/>
      <c r="AI72" s="183"/>
      <c r="AJ72" s="183"/>
      <c r="AK72" s="183"/>
      <c r="AL72" s="183"/>
      <c r="AM72" s="183"/>
      <c r="AN72" s="183"/>
      <c r="AO72" s="183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</row>
    <row r="73" spans="6:77" ht="13.5"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</row>
    <row r="74" spans="6:77" ht="13.5"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3"/>
      <c r="AM74" s="183"/>
      <c r="AN74" s="183"/>
      <c r="AO74" s="183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</row>
    <row r="75" spans="6:77" ht="13.5"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3"/>
      <c r="AI75" s="183"/>
      <c r="AJ75" s="183"/>
      <c r="AK75" s="183"/>
      <c r="AL75" s="183"/>
      <c r="AM75" s="183"/>
      <c r="AN75" s="183"/>
      <c r="AO75" s="183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</row>
    <row r="76" spans="6:77" ht="13.5"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</row>
    <row r="77" spans="56:77" ht="13.5"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</row>
    <row r="78" spans="56:77" ht="13.5"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</row>
    <row r="79" spans="56:77" ht="13.5"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</row>
    <row r="80" spans="56:77" ht="13.5"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</row>
    <row r="81" spans="56:77" ht="13.5"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</row>
    <row r="82" spans="56:77" ht="13.5"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</row>
    <row r="83" spans="56:77" ht="13.5"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</row>
    <row r="84" spans="56:77" ht="13.5"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</row>
    <row r="85" spans="56:77" ht="13.5"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</row>
    <row r="86" spans="56:77" ht="13.5"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</row>
    <row r="87" spans="56:77" ht="13.5"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</row>
    <row r="88" spans="56:77" ht="13.5"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</row>
    <row r="89" spans="56:77" ht="13.5"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</row>
    <row r="90" spans="56:77" ht="13.5"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</row>
    <row r="91" spans="56:77" ht="13.5"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</row>
    <row r="92" spans="56:77" ht="13.5"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</row>
    <row r="93" spans="56:77" ht="13.5"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</row>
    <row r="94" spans="56:77" ht="13.5"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</row>
    <row r="95" spans="56:77" ht="13.5"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</row>
    <row r="96" spans="56:77" ht="13.5"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</row>
    <row r="97" spans="56:77" ht="13.5"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</row>
    <row r="98" spans="56:77" ht="13.5"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</row>
    <row r="99" spans="56:77" ht="13.5"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</row>
    <row r="100" spans="56:77" ht="13.5"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</row>
    <row r="101" spans="56:77" ht="13.5"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</row>
    <row r="102" spans="56:77" ht="13.5"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</row>
    <row r="103" spans="56:77" ht="13.5"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</row>
    <row r="104" spans="56:77" ht="13.5"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</row>
    <row r="105" spans="56:77" ht="13.5"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</row>
    <row r="106" spans="56:77" ht="13.5"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</row>
    <row r="107" spans="56:77" ht="13.5"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</row>
    <row r="108" spans="56:77" ht="13.5"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</row>
    <row r="109" spans="56:77" ht="13.5"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</row>
    <row r="110" spans="56:77" ht="13.5"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</row>
    <row r="111" spans="56:77" ht="13.5"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</row>
    <row r="112" spans="56:77" ht="13.5"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</row>
    <row r="113" spans="56:77" ht="13.5"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</row>
    <row r="114" spans="56:77" ht="13.5"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</row>
    <row r="115" spans="56:77" ht="13.5"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</row>
    <row r="116" spans="56:77" ht="13.5"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</row>
    <row r="117" spans="56:77" ht="13.5"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</row>
    <row r="118" spans="56:77" ht="13.5"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</row>
    <row r="119" spans="56:77" ht="13.5"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</row>
    <row r="120" spans="56:77" ht="13.5"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</row>
    <row r="121" spans="56:77" ht="13.5"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</row>
    <row r="122" spans="56:77" ht="13.5"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</row>
    <row r="123" spans="56:77" ht="13.5"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</row>
    <row r="124" spans="56:77" ht="13.5"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</row>
    <row r="125" spans="56:77" ht="13.5"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</row>
    <row r="126" spans="56:77" ht="13.5"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</row>
    <row r="127" spans="56:77" ht="13.5"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</row>
    <row r="128" spans="56:77" ht="13.5"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</row>
    <row r="129" spans="56:77" ht="13.5"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</row>
    <row r="130" spans="56:77" ht="13.5"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</row>
    <row r="131" spans="56:77" ht="13.5"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</row>
    <row r="132" spans="56:77" ht="13.5"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</row>
    <row r="133" spans="56:77" ht="13.5"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</row>
    <row r="134" spans="56:77" ht="13.5"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</row>
    <row r="135" spans="56:77" ht="13.5"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</row>
    <row r="136" spans="56:77" ht="13.5"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</row>
    <row r="137" spans="56:77" ht="13.5"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</row>
    <row r="138" spans="56:77" ht="13.5"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</row>
    <row r="139" spans="56:77" ht="13.5"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</row>
    <row r="140" spans="56:77" ht="13.5"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</row>
    <row r="141" spans="56:77" ht="13.5"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</row>
    <row r="142" spans="56:77" ht="13.5"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</row>
    <row r="143" spans="56:77" ht="13.5"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</row>
    <row r="144" spans="56:77" ht="13.5"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</row>
    <row r="145" spans="56:77" ht="13.5"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</row>
    <row r="146" spans="56:77" ht="13.5"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</row>
    <row r="147" spans="56:77" ht="13.5"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</row>
    <row r="148" spans="56:77" ht="13.5"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</row>
    <row r="149" spans="56:77" ht="13.5"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</row>
    <row r="150" spans="56:77" ht="13.5"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</row>
    <row r="151" spans="56:77" ht="13.5"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</row>
    <row r="152" spans="56:77" ht="13.5"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</row>
    <row r="153" spans="56:77" ht="13.5"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</row>
    <row r="154" spans="56:77" ht="13.5"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</row>
    <row r="155" spans="56:77" ht="13.5"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</row>
    <row r="156" spans="56:77" ht="13.5"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</row>
    <row r="157" spans="56:77" ht="13.5"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</row>
    <row r="158" spans="56:77" ht="13.5"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</row>
    <row r="159" spans="56:77" ht="13.5"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</row>
    <row r="160" spans="56:77" ht="13.5"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</row>
    <row r="161" spans="56:77" ht="13.5"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</row>
    <row r="162" spans="56:77" ht="13.5"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</row>
    <row r="163" spans="56:77" ht="13.5"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</row>
    <row r="164" spans="56:77" ht="13.5"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</row>
    <row r="165" spans="56:77" ht="13.5"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</row>
    <row r="166" spans="56:77" ht="13.5"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</row>
    <row r="167" spans="56:77" ht="13.5"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</row>
    <row r="168" spans="56:77" ht="13.5"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</row>
    <row r="169" spans="56:77" ht="13.5"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</row>
    <row r="170" spans="56:77" ht="13.5"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</row>
    <row r="171" spans="56:77" ht="13.5"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</row>
    <row r="172" spans="56:77" ht="13.5"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</row>
    <row r="173" spans="56:77" ht="13.5"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</row>
    <row r="174" spans="56:77" ht="13.5"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</row>
    <row r="175" spans="56:77" ht="13.5"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</row>
    <row r="176" spans="56:77" ht="13.5"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</row>
    <row r="177" spans="56:77" ht="13.5"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</row>
    <row r="178" spans="56:77" ht="13.5"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</row>
    <row r="179" spans="56:77" ht="13.5"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</row>
    <row r="180" spans="56:77" ht="13.5"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</row>
    <row r="181" spans="56:77" ht="13.5"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</row>
    <row r="182" spans="56:77" ht="13.5"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</row>
    <row r="183" spans="56:77" ht="13.5"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</row>
    <row r="184" spans="56:77" ht="13.5"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</row>
    <row r="185" spans="56:77" ht="13.5"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</row>
    <row r="186" spans="56:77" ht="13.5"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</row>
    <row r="187" spans="56:77" ht="13.5"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</row>
    <row r="188" spans="56:77" ht="13.5"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</row>
    <row r="189" spans="56:77" ht="13.5"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</row>
    <row r="190" spans="56:77" ht="13.5"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</row>
    <row r="191" spans="56:77" ht="13.5"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</row>
    <row r="192" spans="56:77" ht="13.5"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</row>
    <row r="193" spans="56:77" ht="13.5"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</row>
    <row r="194" spans="56:77" ht="13.5"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</row>
    <row r="195" spans="56:77" ht="13.5"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</row>
    <row r="196" spans="56:77" ht="13.5"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</row>
    <row r="197" spans="56:77" ht="13.5"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</row>
    <row r="198" spans="56:77" ht="13.5"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</row>
  </sheetData>
  <sheetProtection/>
  <mergeCells count="112">
    <mergeCell ref="F66:Z67"/>
    <mergeCell ref="D2:S3"/>
    <mergeCell ref="F68:AD69"/>
    <mergeCell ref="AA17:AB17"/>
    <mergeCell ref="R18:S18"/>
    <mergeCell ref="AJ18:AK18"/>
    <mergeCell ref="AJ15:AK15"/>
    <mergeCell ref="R15:S15"/>
    <mergeCell ref="AA12:AB12"/>
    <mergeCell ref="I11:J11"/>
    <mergeCell ref="R9:S9"/>
    <mergeCell ref="AA14:AB14"/>
    <mergeCell ref="L20:M20"/>
    <mergeCell ref="X20:Y20"/>
    <mergeCell ref="AO20:AP20"/>
    <mergeCell ref="N23:O23"/>
    <mergeCell ref="V23:W23"/>
    <mergeCell ref="AE23:AF23"/>
    <mergeCell ref="AM23:AN23"/>
    <mergeCell ref="F28:H34"/>
    <mergeCell ref="I28:K34"/>
    <mergeCell ref="L28:N34"/>
    <mergeCell ref="O28:Q34"/>
    <mergeCell ref="T28:V34"/>
    <mergeCell ref="W28:Y34"/>
    <mergeCell ref="Z28:AB34"/>
    <mergeCell ref="AC28:AE34"/>
    <mergeCell ref="AF28:AH34"/>
    <mergeCell ref="AK28:AM34"/>
    <mergeCell ref="AN28:AP34"/>
    <mergeCell ref="AQ28:AS34"/>
    <mergeCell ref="E47:AT47"/>
    <mergeCell ref="E49:M49"/>
    <mergeCell ref="P49:X49"/>
    <mergeCell ref="AA49:AI49"/>
    <mergeCell ref="AL49:AT49"/>
    <mergeCell ref="E50:F51"/>
    <mergeCell ref="G50:K51"/>
    <mergeCell ref="L50:M51"/>
    <mergeCell ref="P50:Q51"/>
    <mergeCell ref="R50:V51"/>
    <mergeCell ref="W50:X51"/>
    <mergeCell ref="AA50:AB51"/>
    <mergeCell ref="AC50:AG51"/>
    <mergeCell ref="AH50:AI51"/>
    <mergeCell ref="AL50:AM51"/>
    <mergeCell ref="AN50:AR51"/>
    <mergeCell ref="AS50:AT51"/>
    <mergeCell ref="E52:F53"/>
    <mergeCell ref="G52:K53"/>
    <mergeCell ref="L52:M53"/>
    <mergeCell ref="P52:Q53"/>
    <mergeCell ref="R52:V53"/>
    <mergeCell ref="W52:X53"/>
    <mergeCell ref="AA52:AB53"/>
    <mergeCell ref="AC52:AG53"/>
    <mergeCell ref="AH52:AI53"/>
    <mergeCell ref="AL52:AM53"/>
    <mergeCell ref="AN52:AR53"/>
    <mergeCell ref="AS52:AT53"/>
    <mergeCell ref="E54:F55"/>
    <mergeCell ref="G54:K55"/>
    <mergeCell ref="L54:M55"/>
    <mergeCell ref="P54:Q55"/>
    <mergeCell ref="R54:V55"/>
    <mergeCell ref="W54:X55"/>
    <mergeCell ref="AA54:AB55"/>
    <mergeCell ref="AC54:AG55"/>
    <mergeCell ref="AH54:AI55"/>
    <mergeCell ref="AL54:AM55"/>
    <mergeCell ref="AN54:AR55"/>
    <mergeCell ref="AS54:AT55"/>
    <mergeCell ref="E57:M57"/>
    <mergeCell ref="P57:X57"/>
    <mergeCell ref="AA57:AI57"/>
    <mergeCell ref="AL57:AT57"/>
    <mergeCell ref="E58:F59"/>
    <mergeCell ref="G58:K59"/>
    <mergeCell ref="L58:M59"/>
    <mergeCell ref="P58:Q59"/>
    <mergeCell ref="R58:V59"/>
    <mergeCell ref="W58:X59"/>
    <mergeCell ref="AA58:AB59"/>
    <mergeCell ref="AC58:AG59"/>
    <mergeCell ref="AH58:AI59"/>
    <mergeCell ref="AL58:AM59"/>
    <mergeCell ref="AN58:AR59"/>
    <mergeCell ref="AS58:AT59"/>
    <mergeCell ref="E60:F61"/>
    <mergeCell ref="G60:K61"/>
    <mergeCell ref="L60:M61"/>
    <mergeCell ref="P60:Q61"/>
    <mergeCell ref="R60:V61"/>
    <mergeCell ref="W60:X61"/>
    <mergeCell ref="AA60:AB61"/>
    <mergeCell ref="AC60:AG61"/>
    <mergeCell ref="AH60:AI61"/>
    <mergeCell ref="AL60:AM61"/>
    <mergeCell ref="AN60:AR61"/>
    <mergeCell ref="AS60:AT61"/>
    <mergeCell ref="E62:F63"/>
    <mergeCell ref="G62:K63"/>
    <mergeCell ref="L62:M63"/>
    <mergeCell ref="P62:Q63"/>
    <mergeCell ref="R62:V63"/>
    <mergeCell ref="W62:X63"/>
    <mergeCell ref="AA62:AB63"/>
    <mergeCell ref="AC62:AG63"/>
    <mergeCell ref="AH62:AI63"/>
    <mergeCell ref="AL62:AM63"/>
    <mergeCell ref="AN62:AR63"/>
    <mergeCell ref="AS62:AT63"/>
  </mergeCells>
  <printOptions/>
  <pageMargins left="0.6692913385826772" right="0.15748031496062992" top="0.7874015748031497" bottom="0.1968503937007874" header="0.5118110236220472" footer="0.5118110236220472"/>
  <pageSetup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5"/>
  <sheetViews>
    <sheetView zoomScale="93" zoomScaleNormal="93" zoomScalePageLayoutView="0" workbookViewId="0" topLeftCell="A37">
      <selection activeCell="J17" sqref="J17"/>
    </sheetView>
  </sheetViews>
  <sheetFormatPr defaultColWidth="9.00390625" defaultRowHeight="13.5"/>
  <cols>
    <col min="1" max="1" width="3.625" style="0" customWidth="1"/>
    <col min="2" max="3" width="6.125" style="0" customWidth="1"/>
    <col min="4" max="4" width="10.625" style="0" customWidth="1"/>
    <col min="5" max="7" width="3.625" style="0" customWidth="1"/>
    <col min="8" max="8" width="10.625" style="0" customWidth="1"/>
    <col min="9" max="13" width="8.625" style="0" customWidth="1"/>
    <col min="14" max="14" width="7.625" style="0" customWidth="1"/>
    <col min="15" max="16" width="6.125" style="0" customWidth="1"/>
    <col min="17" max="17" width="10.625" style="0" customWidth="1"/>
    <col min="18" max="20" width="3.625" style="0" customWidth="1"/>
    <col min="21" max="21" width="10.625" style="0" customWidth="1"/>
    <col min="22" max="26" width="8.625" style="0" customWidth="1"/>
  </cols>
  <sheetData>
    <row r="1" spans="1:26" ht="22.5" customHeight="1">
      <c r="A1" s="11"/>
      <c r="B1" s="125" t="s">
        <v>61</v>
      </c>
      <c r="C1" s="124"/>
      <c r="D1" s="124"/>
      <c r="E1" s="124"/>
      <c r="F1" s="124"/>
      <c r="G1" s="124"/>
      <c r="H1" s="124"/>
      <c r="I1" s="17"/>
      <c r="J1" s="18"/>
      <c r="K1" s="19"/>
      <c r="L1" s="19"/>
      <c r="M1" s="19"/>
      <c r="N1" s="20"/>
      <c r="O1" s="19"/>
      <c r="P1" s="19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22.5" customHeight="1" thickBot="1">
      <c r="A2" s="17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7"/>
      <c r="O2" s="17"/>
      <c r="P2" s="17"/>
      <c r="Q2" s="17"/>
      <c r="R2" s="17"/>
      <c r="S2" s="17"/>
      <c r="T2" s="21"/>
      <c r="U2" s="21"/>
      <c r="V2" s="21"/>
      <c r="W2" s="21"/>
      <c r="X2" s="21"/>
      <c r="Y2" s="21"/>
      <c r="Z2" s="21"/>
    </row>
    <row r="3" spans="1:26" ht="22.5" customHeight="1" thickTop="1">
      <c r="A3" s="17"/>
      <c r="B3" s="376">
        <v>44527</v>
      </c>
      <c r="C3" s="377"/>
      <c r="D3" s="380" t="s">
        <v>33</v>
      </c>
      <c r="E3" s="382" t="s">
        <v>3</v>
      </c>
      <c r="F3" s="382"/>
      <c r="G3" s="384" t="s">
        <v>37</v>
      </c>
      <c r="H3" s="384"/>
      <c r="I3" s="384"/>
      <c r="J3" s="384"/>
      <c r="K3" s="384"/>
      <c r="L3" s="384"/>
      <c r="M3" s="385"/>
      <c r="N3" s="17"/>
      <c r="O3" s="376">
        <v>44527</v>
      </c>
      <c r="P3" s="377"/>
      <c r="Q3" s="380" t="s">
        <v>33</v>
      </c>
      <c r="R3" s="382" t="s">
        <v>3</v>
      </c>
      <c r="S3" s="382"/>
      <c r="T3" s="406" t="s">
        <v>62</v>
      </c>
      <c r="U3" s="406"/>
      <c r="V3" s="406"/>
      <c r="W3" s="406"/>
      <c r="X3" s="406"/>
      <c r="Y3" s="406"/>
      <c r="Z3" s="407"/>
    </row>
    <row r="4" spans="1:26" ht="22.5" customHeight="1">
      <c r="A4" s="17"/>
      <c r="B4" s="378"/>
      <c r="C4" s="379"/>
      <c r="D4" s="381"/>
      <c r="E4" s="383"/>
      <c r="F4" s="383"/>
      <c r="G4" s="386"/>
      <c r="H4" s="386"/>
      <c r="I4" s="386"/>
      <c r="J4" s="386"/>
      <c r="K4" s="386"/>
      <c r="L4" s="386"/>
      <c r="M4" s="387"/>
      <c r="N4" s="17"/>
      <c r="O4" s="378"/>
      <c r="P4" s="379"/>
      <c r="Q4" s="381"/>
      <c r="R4" s="383"/>
      <c r="S4" s="383"/>
      <c r="T4" s="406"/>
      <c r="U4" s="406"/>
      <c r="V4" s="406"/>
      <c r="W4" s="406"/>
      <c r="X4" s="406"/>
      <c r="Y4" s="406"/>
      <c r="Z4" s="407"/>
    </row>
    <row r="5" spans="1:26" ht="22.5" customHeight="1" thickBot="1">
      <c r="A5" s="17"/>
      <c r="B5" s="390" t="s">
        <v>4</v>
      </c>
      <c r="C5" s="391"/>
      <c r="D5" s="392"/>
      <c r="E5" s="392"/>
      <c r="F5" s="392"/>
      <c r="G5" s="392"/>
      <c r="H5" s="392"/>
      <c r="I5" s="392"/>
      <c r="J5" s="392"/>
      <c r="K5" s="392"/>
      <c r="L5" s="392"/>
      <c r="M5" s="393"/>
      <c r="N5" s="17"/>
      <c r="O5" s="390" t="s">
        <v>4</v>
      </c>
      <c r="P5" s="391"/>
      <c r="Q5" s="392"/>
      <c r="R5" s="392"/>
      <c r="S5" s="392"/>
      <c r="T5" s="392"/>
      <c r="U5" s="392"/>
      <c r="V5" s="392"/>
      <c r="W5" s="392"/>
      <c r="X5" s="392"/>
      <c r="Y5" s="392"/>
      <c r="Z5" s="393"/>
    </row>
    <row r="6" spans="1:26" ht="22.5" customHeight="1" thickTop="1">
      <c r="A6" s="22"/>
      <c r="B6" s="12" t="s">
        <v>5</v>
      </c>
      <c r="C6" s="13" t="s">
        <v>6</v>
      </c>
      <c r="D6" s="373" t="s">
        <v>7</v>
      </c>
      <c r="E6" s="374"/>
      <c r="F6" s="374"/>
      <c r="G6" s="374"/>
      <c r="H6" s="375"/>
      <c r="I6" s="14" t="s">
        <v>8</v>
      </c>
      <c r="J6" s="31" t="s">
        <v>9</v>
      </c>
      <c r="K6" s="43" t="s">
        <v>9</v>
      </c>
      <c r="L6" s="14" t="s">
        <v>10</v>
      </c>
      <c r="M6" s="69" t="s">
        <v>23</v>
      </c>
      <c r="N6" s="22"/>
      <c r="O6" s="12" t="s">
        <v>5</v>
      </c>
      <c r="P6" s="13" t="s">
        <v>6</v>
      </c>
      <c r="Q6" s="373" t="s">
        <v>7</v>
      </c>
      <c r="R6" s="374"/>
      <c r="S6" s="374"/>
      <c r="T6" s="374"/>
      <c r="U6" s="375"/>
      <c r="V6" s="14" t="s">
        <v>8</v>
      </c>
      <c r="W6" s="31" t="s">
        <v>9</v>
      </c>
      <c r="X6" s="43" t="s">
        <v>9</v>
      </c>
      <c r="Y6" s="14" t="s">
        <v>10</v>
      </c>
      <c r="Z6" s="72" t="s">
        <v>23</v>
      </c>
    </row>
    <row r="7" spans="1:26" ht="22.5" customHeight="1">
      <c r="A7" s="22"/>
      <c r="B7" s="48" t="s">
        <v>153</v>
      </c>
      <c r="C7" s="45">
        <v>0.4166666666666667</v>
      </c>
      <c r="D7" s="76" t="s">
        <v>14</v>
      </c>
      <c r="E7" s="77"/>
      <c r="F7" s="78" t="s">
        <v>16</v>
      </c>
      <c r="G7" s="77"/>
      <c r="H7" s="79" t="s">
        <v>17</v>
      </c>
      <c r="I7" s="80" t="s">
        <v>87</v>
      </c>
      <c r="J7" s="81" t="s">
        <v>88</v>
      </c>
      <c r="K7" s="79" t="s">
        <v>88</v>
      </c>
      <c r="L7" s="76" t="s">
        <v>87</v>
      </c>
      <c r="M7" s="82" t="s">
        <v>87</v>
      </c>
      <c r="N7" s="22"/>
      <c r="O7" s="49" t="s">
        <v>152</v>
      </c>
      <c r="P7" s="45">
        <v>0.4166666666666667</v>
      </c>
      <c r="Q7" s="76" t="s">
        <v>32</v>
      </c>
      <c r="R7" s="77"/>
      <c r="S7" s="78" t="s">
        <v>11</v>
      </c>
      <c r="T7" s="77"/>
      <c r="U7" s="79" t="s">
        <v>83</v>
      </c>
      <c r="V7" s="87" t="s">
        <v>159</v>
      </c>
      <c r="W7" s="88" t="s">
        <v>160</v>
      </c>
      <c r="X7" s="88" t="s">
        <v>160</v>
      </c>
      <c r="Y7" s="83" t="s">
        <v>159</v>
      </c>
      <c r="Z7" s="89" t="s">
        <v>159</v>
      </c>
    </row>
    <row r="8" spans="1:26" ht="22.5" customHeight="1">
      <c r="A8" s="22"/>
      <c r="B8" s="49" t="s">
        <v>149</v>
      </c>
      <c r="C8" s="50">
        <v>0.4791666666666667</v>
      </c>
      <c r="D8" s="83" t="s">
        <v>21</v>
      </c>
      <c r="E8" s="84"/>
      <c r="F8" s="85" t="s">
        <v>16</v>
      </c>
      <c r="G8" s="84"/>
      <c r="H8" s="86" t="s">
        <v>89</v>
      </c>
      <c r="I8" s="87" t="s">
        <v>31</v>
      </c>
      <c r="J8" s="88" t="s">
        <v>158</v>
      </c>
      <c r="K8" s="88" t="s">
        <v>158</v>
      </c>
      <c r="L8" s="83" t="s">
        <v>31</v>
      </c>
      <c r="M8" s="89" t="s">
        <v>31</v>
      </c>
      <c r="N8" s="22"/>
      <c r="O8" s="49" t="s">
        <v>151</v>
      </c>
      <c r="P8" s="50">
        <v>0.4791666666666667</v>
      </c>
      <c r="Q8" s="83" t="s">
        <v>84</v>
      </c>
      <c r="R8" s="84"/>
      <c r="S8" s="85" t="s">
        <v>11</v>
      </c>
      <c r="T8" s="84"/>
      <c r="U8" s="86" t="s">
        <v>2</v>
      </c>
      <c r="V8" s="87" t="s">
        <v>0</v>
      </c>
      <c r="W8" s="88" t="s">
        <v>157</v>
      </c>
      <c r="X8" s="88" t="s">
        <v>157</v>
      </c>
      <c r="Y8" s="83" t="s">
        <v>0</v>
      </c>
      <c r="Z8" s="89" t="s">
        <v>0</v>
      </c>
    </row>
    <row r="9" spans="1:26" ht="22.5" customHeight="1">
      <c r="A9" s="22"/>
      <c r="B9" s="49" t="s">
        <v>148</v>
      </c>
      <c r="C9" s="50">
        <v>0.5416666666666666</v>
      </c>
      <c r="D9" s="83" t="s">
        <v>87</v>
      </c>
      <c r="E9" s="84"/>
      <c r="F9" s="85" t="s">
        <v>16</v>
      </c>
      <c r="G9" s="84"/>
      <c r="H9" s="86" t="s">
        <v>88</v>
      </c>
      <c r="I9" s="87" t="s">
        <v>14</v>
      </c>
      <c r="J9" s="88" t="s">
        <v>17</v>
      </c>
      <c r="K9" s="88" t="s">
        <v>17</v>
      </c>
      <c r="L9" s="83" t="s">
        <v>14</v>
      </c>
      <c r="M9" s="89" t="s">
        <v>14</v>
      </c>
      <c r="N9" s="22"/>
      <c r="O9" s="49" t="s">
        <v>150</v>
      </c>
      <c r="P9" s="50">
        <v>0.5416666666666666</v>
      </c>
      <c r="Q9" s="83" t="s">
        <v>159</v>
      </c>
      <c r="R9" s="84"/>
      <c r="S9" s="85" t="s">
        <v>11</v>
      </c>
      <c r="T9" s="84"/>
      <c r="U9" s="86" t="s">
        <v>160</v>
      </c>
      <c r="V9" s="87" t="s">
        <v>32</v>
      </c>
      <c r="W9" s="106" t="s">
        <v>83</v>
      </c>
      <c r="X9" s="86" t="s">
        <v>83</v>
      </c>
      <c r="Y9" s="83" t="s">
        <v>32</v>
      </c>
      <c r="Z9" s="89" t="s">
        <v>32</v>
      </c>
    </row>
    <row r="10" spans="1:26" ht="22.5" customHeight="1" thickBot="1">
      <c r="A10" s="22"/>
      <c r="B10" s="51" t="s">
        <v>147</v>
      </c>
      <c r="C10" s="52">
        <v>0.6041666666666666</v>
      </c>
      <c r="D10" s="90" t="s">
        <v>31</v>
      </c>
      <c r="E10" s="91"/>
      <c r="F10" s="92" t="s">
        <v>16</v>
      </c>
      <c r="G10" s="91"/>
      <c r="H10" s="93" t="s">
        <v>158</v>
      </c>
      <c r="I10" s="107" t="s">
        <v>21</v>
      </c>
      <c r="J10" s="94" t="s">
        <v>89</v>
      </c>
      <c r="K10" s="93" t="s">
        <v>89</v>
      </c>
      <c r="L10" s="90" t="s">
        <v>21</v>
      </c>
      <c r="M10" s="95" t="s">
        <v>21</v>
      </c>
      <c r="N10" s="22"/>
      <c r="O10" s="51" t="s">
        <v>145</v>
      </c>
      <c r="P10" s="52">
        <v>0.6041666666666666</v>
      </c>
      <c r="Q10" s="195" t="s">
        <v>0</v>
      </c>
      <c r="R10" s="30"/>
      <c r="S10" s="92" t="s">
        <v>11</v>
      </c>
      <c r="T10" s="30"/>
      <c r="U10" s="192" t="s">
        <v>157</v>
      </c>
      <c r="V10" s="193" t="s">
        <v>84</v>
      </c>
      <c r="W10" s="194" t="s">
        <v>2</v>
      </c>
      <c r="X10" s="192" t="s">
        <v>2</v>
      </c>
      <c r="Y10" s="195" t="s">
        <v>84</v>
      </c>
      <c r="Z10" s="196" t="s">
        <v>84</v>
      </c>
    </row>
    <row r="11" spans="1:26" ht="22.5" customHeight="1" thickBot="1" thickTop="1">
      <c r="A11" s="24"/>
      <c r="B11" s="25"/>
      <c r="C11" s="25"/>
      <c r="D11" s="25"/>
      <c r="E11" s="25"/>
      <c r="F11" s="25"/>
      <c r="G11" s="46"/>
      <c r="H11" s="46"/>
      <c r="I11" s="46"/>
      <c r="J11" s="46"/>
      <c r="K11" s="46"/>
      <c r="L11" s="46"/>
      <c r="M11" s="46"/>
      <c r="N11" s="24"/>
      <c r="O11" s="25"/>
      <c r="P11" s="25"/>
      <c r="Q11" s="25"/>
      <c r="R11" s="25"/>
      <c r="S11" s="25"/>
      <c r="T11" s="30"/>
      <c r="U11" s="30"/>
      <c r="V11" s="30"/>
      <c r="W11" s="30"/>
      <c r="X11" s="30"/>
      <c r="Y11" s="30"/>
      <c r="Z11" s="30"/>
    </row>
    <row r="12" spans="1:26" ht="22.5" customHeight="1" thickTop="1">
      <c r="A12" s="24"/>
      <c r="B12" s="376">
        <v>44528</v>
      </c>
      <c r="C12" s="377"/>
      <c r="D12" s="380" t="s">
        <v>36</v>
      </c>
      <c r="E12" s="382" t="s">
        <v>3</v>
      </c>
      <c r="F12" s="382"/>
      <c r="G12" s="406" t="s">
        <v>62</v>
      </c>
      <c r="H12" s="406"/>
      <c r="I12" s="406"/>
      <c r="J12" s="406"/>
      <c r="K12" s="406"/>
      <c r="L12" s="406"/>
      <c r="M12" s="407"/>
      <c r="N12" s="24"/>
      <c r="O12" s="376">
        <v>44528</v>
      </c>
      <c r="P12" s="377"/>
      <c r="Q12" s="380" t="s">
        <v>36</v>
      </c>
      <c r="R12" s="382" t="s">
        <v>3</v>
      </c>
      <c r="S12" s="382"/>
      <c r="T12" s="406" t="s">
        <v>154</v>
      </c>
      <c r="U12" s="406"/>
      <c r="V12" s="406"/>
      <c r="W12" s="406"/>
      <c r="X12" s="406"/>
      <c r="Y12" s="406"/>
      <c r="Z12" s="407"/>
    </row>
    <row r="13" spans="1:26" ht="22.5" customHeight="1">
      <c r="A13" s="24"/>
      <c r="B13" s="378"/>
      <c r="C13" s="379"/>
      <c r="D13" s="381"/>
      <c r="E13" s="383"/>
      <c r="F13" s="383"/>
      <c r="G13" s="406"/>
      <c r="H13" s="406"/>
      <c r="I13" s="406"/>
      <c r="J13" s="406"/>
      <c r="K13" s="406"/>
      <c r="L13" s="406"/>
      <c r="M13" s="407"/>
      <c r="N13" s="24"/>
      <c r="O13" s="378"/>
      <c r="P13" s="379"/>
      <c r="Q13" s="381"/>
      <c r="R13" s="383"/>
      <c r="S13" s="383"/>
      <c r="T13" s="406"/>
      <c r="U13" s="406"/>
      <c r="V13" s="406"/>
      <c r="W13" s="406"/>
      <c r="X13" s="406"/>
      <c r="Y13" s="406"/>
      <c r="Z13" s="407"/>
    </row>
    <row r="14" spans="1:26" ht="22.5" customHeight="1" thickBot="1">
      <c r="A14" s="24"/>
      <c r="B14" s="390" t="s">
        <v>4</v>
      </c>
      <c r="C14" s="391"/>
      <c r="D14" s="392"/>
      <c r="E14" s="392"/>
      <c r="F14" s="392"/>
      <c r="G14" s="392"/>
      <c r="H14" s="392"/>
      <c r="I14" s="392"/>
      <c r="J14" s="392"/>
      <c r="K14" s="392"/>
      <c r="L14" s="392"/>
      <c r="M14" s="393"/>
      <c r="N14" s="24"/>
      <c r="O14" s="370" t="s">
        <v>4</v>
      </c>
      <c r="P14" s="371"/>
      <c r="Q14" s="392"/>
      <c r="R14" s="392"/>
      <c r="S14" s="392"/>
      <c r="T14" s="392"/>
      <c r="U14" s="392"/>
      <c r="V14" s="392"/>
      <c r="W14" s="392"/>
      <c r="X14" s="392"/>
      <c r="Y14" s="392"/>
      <c r="Z14" s="393"/>
    </row>
    <row r="15" spans="1:27" ht="22.5" customHeight="1" thickTop="1">
      <c r="A15" s="24"/>
      <c r="B15" s="12" t="s">
        <v>5</v>
      </c>
      <c r="C15" s="13" t="s">
        <v>6</v>
      </c>
      <c r="D15" s="373" t="s">
        <v>7</v>
      </c>
      <c r="E15" s="374"/>
      <c r="F15" s="374"/>
      <c r="G15" s="374"/>
      <c r="H15" s="375"/>
      <c r="I15" s="14" t="s">
        <v>8</v>
      </c>
      <c r="J15" s="31" t="s">
        <v>9</v>
      </c>
      <c r="K15" s="43" t="s">
        <v>9</v>
      </c>
      <c r="L15" s="14" t="s">
        <v>10</v>
      </c>
      <c r="M15" s="72" t="s">
        <v>23</v>
      </c>
      <c r="N15" s="24"/>
      <c r="O15" s="12" t="s">
        <v>5</v>
      </c>
      <c r="P15" s="13" t="s">
        <v>6</v>
      </c>
      <c r="Q15" s="373" t="s">
        <v>24</v>
      </c>
      <c r="R15" s="374"/>
      <c r="S15" s="374"/>
      <c r="T15" s="374"/>
      <c r="U15" s="375"/>
      <c r="V15" s="23" t="s">
        <v>8</v>
      </c>
      <c r="W15" s="15" t="s">
        <v>9</v>
      </c>
      <c r="X15" s="16" t="s">
        <v>9</v>
      </c>
      <c r="Y15" s="47" t="s">
        <v>10</v>
      </c>
      <c r="Z15" s="72" t="s">
        <v>23</v>
      </c>
      <c r="AA15" s="73"/>
    </row>
    <row r="16" spans="1:27" ht="22.5" customHeight="1">
      <c r="A16" s="24"/>
      <c r="B16" s="48" t="s">
        <v>164</v>
      </c>
      <c r="C16" s="54">
        <v>0.4166666666666667</v>
      </c>
      <c r="D16" s="76" t="s">
        <v>19</v>
      </c>
      <c r="E16" s="77"/>
      <c r="F16" s="78" t="s">
        <v>11</v>
      </c>
      <c r="G16" s="77"/>
      <c r="H16" s="79" t="s">
        <v>14</v>
      </c>
      <c r="I16" s="87" t="s">
        <v>169</v>
      </c>
      <c r="J16" s="88" t="s">
        <v>89</v>
      </c>
      <c r="K16" s="88" t="s">
        <v>89</v>
      </c>
      <c r="L16" s="83" t="s">
        <v>169</v>
      </c>
      <c r="M16" s="89" t="s">
        <v>169</v>
      </c>
      <c r="N16" s="28"/>
      <c r="O16" s="53" t="s">
        <v>165</v>
      </c>
      <c r="P16" s="45">
        <v>0.4166666666666667</v>
      </c>
      <c r="Q16" s="105" t="s">
        <v>172</v>
      </c>
      <c r="R16" s="84"/>
      <c r="S16" s="85" t="s">
        <v>11</v>
      </c>
      <c r="T16" s="84"/>
      <c r="U16" s="104" t="s">
        <v>83</v>
      </c>
      <c r="V16" s="87" t="s">
        <v>20</v>
      </c>
      <c r="W16" s="88" t="s">
        <v>88</v>
      </c>
      <c r="X16" s="88" t="s">
        <v>88</v>
      </c>
      <c r="Y16" s="96" t="s">
        <v>20</v>
      </c>
      <c r="Z16" s="82" t="s">
        <v>20</v>
      </c>
      <c r="AA16" s="73"/>
    </row>
    <row r="17" spans="1:26" ht="22.5" customHeight="1">
      <c r="A17" s="24"/>
      <c r="B17" s="49" t="s">
        <v>163</v>
      </c>
      <c r="C17" s="50">
        <v>0.4791666666666667</v>
      </c>
      <c r="D17" s="83" t="s">
        <v>170</v>
      </c>
      <c r="E17" s="84"/>
      <c r="F17" s="85" t="s">
        <v>11</v>
      </c>
      <c r="G17" s="84"/>
      <c r="H17" s="86" t="s">
        <v>160</v>
      </c>
      <c r="I17" s="87" t="s">
        <v>155</v>
      </c>
      <c r="J17" s="88" t="s">
        <v>157</v>
      </c>
      <c r="K17" s="88" t="s">
        <v>157</v>
      </c>
      <c r="L17" s="83" t="s">
        <v>155</v>
      </c>
      <c r="M17" s="89" t="s">
        <v>155</v>
      </c>
      <c r="N17" s="29"/>
      <c r="O17" s="49" t="s">
        <v>166</v>
      </c>
      <c r="P17" s="50">
        <v>0.4791666666666667</v>
      </c>
      <c r="Q17" s="103" t="s">
        <v>171</v>
      </c>
      <c r="R17" s="84"/>
      <c r="S17" s="85" t="s">
        <v>11</v>
      </c>
      <c r="T17" s="97"/>
      <c r="U17" s="99" t="s">
        <v>2</v>
      </c>
      <c r="V17" s="83" t="s">
        <v>15</v>
      </c>
      <c r="W17" s="101" t="s">
        <v>158</v>
      </c>
      <c r="X17" s="102" t="s">
        <v>158</v>
      </c>
      <c r="Y17" s="96" t="s">
        <v>15</v>
      </c>
      <c r="Z17" s="100" t="s">
        <v>15</v>
      </c>
    </row>
    <row r="18" spans="1:26" ht="22.5" customHeight="1">
      <c r="A18" s="24"/>
      <c r="B18" s="49" t="s">
        <v>162</v>
      </c>
      <c r="C18" s="50">
        <v>0.5416666666666666</v>
      </c>
      <c r="D18" s="83" t="s">
        <v>169</v>
      </c>
      <c r="E18" s="84"/>
      <c r="F18" s="85" t="s">
        <v>11</v>
      </c>
      <c r="G18" s="84"/>
      <c r="H18" s="86" t="s">
        <v>89</v>
      </c>
      <c r="I18" s="87" t="s">
        <v>19</v>
      </c>
      <c r="J18" s="106" t="s">
        <v>14</v>
      </c>
      <c r="K18" s="86" t="s">
        <v>14</v>
      </c>
      <c r="L18" s="83" t="s">
        <v>19</v>
      </c>
      <c r="M18" s="89" t="s">
        <v>19</v>
      </c>
      <c r="N18" s="29"/>
      <c r="O18" s="49" t="s">
        <v>167</v>
      </c>
      <c r="P18" s="50">
        <v>0.5416666666666666</v>
      </c>
      <c r="Q18" s="105" t="s">
        <v>20</v>
      </c>
      <c r="R18" s="84"/>
      <c r="S18" s="85" t="s">
        <v>11</v>
      </c>
      <c r="T18" s="84"/>
      <c r="U18" s="104" t="s">
        <v>88</v>
      </c>
      <c r="V18" s="83" t="s">
        <v>172</v>
      </c>
      <c r="W18" s="101" t="s">
        <v>83</v>
      </c>
      <c r="X18" s="102" t="s">
        <v>83</v>
      </c>
      <c r="Y18" s="96" t="s">
        <v>172</v>
      </c>
      <c r="Z18" s="100" t="s">
        <v>172</v>
      </c>
    </row>
    <row r="19" spans="1:26" ht="22.5" customHeight="1" thickBot="1">
      <c r="A19" s="24"/>
      <c r="B19" s="51" t="s">
        <v>161</v>
      </c>
      <c r="C19" s="52">
        <v>0.6041666666666666</v>
      </c>
      <c r="D19" s="195" t="s">
        <v>155</v>
      </c>
      <c r="E19" s="30"/>
      <c r="F19" s="92" t="s">
        <v>11</v>
      </c>
      <c r="G19" s="30"/>
      <c r="H19" s="192" t="s">
        <v>157</v>
      </c>
      <c r="I19" s="193" t="s">
        <v>170</v>
      </c>
      <c r="J19" s="194" t="s">
        <v>160</v>
      </c>
      <c r="K19" s="192" t="s">
        <v>160</v>
      </c>
      <c r="L19" s="195" t="s">
        <v>170</v>
      </c>
      <c r="M19" s="196" t="s">
        <v>170</v>
      </c>
      <c r="N19" s="29"/>
      <c r="O19" s="51" t="s">
        <v>168</v>
      </c>
      <c r="P19" s="52">
        <v>0.6041666666666666</v>
      </c>
      <c r="Q19" s="117" t="s">
        <v>15</v>
      </c>
      <c r="R19" s="116"/>
      <c r="S19" s="92" t="s">
        <v>11</v>
      </c>
      <c r="T19" s="116"/>
      <c r="U19" s="118" t="s">
        <v>158</v>
      </c>
      <c r="V19" s="107" t="s">
        <v>171</v>
      </c>
      <c r="W19" s="108" t="s">
        <v>2</v>
      </c>
      <c r="X19" s="118" t="s">
        <v>2</v>
      </c>
      <c r="Y19" s="109" t="s">
        <v>171</v>
      </c>
      <c r="Z19" s="197" t="s">
        <v>171</v>
      </c>
    </row>
    <row r="20" spans="1:26" ht="22.5" customHeight="1" thickBot="1" thickTop="1">
      <c r="A20" s="24"/>
      <c r="B20" s="70"/>
      <c r="C20" s="27"/>
      <c r="D20" s="42"/>
      <c r="E20" s="25"/>
      <c r="F20" s="36"/>
      <c r="G20" s="46"/>
      <c r="H20" s="71"/>
      <c r="I20" s="46"/>
      <c r="J20" s="46"/>
      <c r="K20" s="46"/>
      <c r="L20" s="46"/>
      <c r="M20" s="46"/>
      <c r="N20" s="28"/>
      <c r="O20" s="70"/>
      <c r="P20" s="27"/>
      <c r="Q20" s="42"/>
      <c r="R20" s="25"/>
      <c r="S20" s="36"/>
      <c r="T20" s="46"/>
      <c r="U20" s="71"/>
      <c r="V20" s="119"/>
      <c r="W20" s="119"/>
      <c r="X20" s="119"/>
      <c r="Y20" s="119"/>
      <c r="Z20" s="119"/>
    </row>
    <row r="21" spans="1:26" ht="22.5" customHeight="1" thickTop="1">
      <c r="A21" s="68"/>
      <c r="B21" s="376">
        <v>44534</v>
      </c>
      <c r="C21" s="377"/>
      <c r="D21" s="380" t="s">
        <v>33</v>
      </c>
      <c r="E21" s="382" t="s">
        <v>3</v>
      </c>
      <c r="F21" s="382"/>
      <c r="G21" s="384" t="s">
        <v>90</v>
      </c>
      <c r="H21" s="384"/>
      <c r="I21" s="384"/>
      <c r="J21" s="384"/>
      <c r="K21" s="384"/>
      <c r="L21" s="384"/>
      <c r="M21" s="385"/>
      <c r="N21" s="18"/>
      <c r="O21" s="376">
        <v>44534</v>
      </c>
      <c r="P21" s="377"/>
      <c r="Q21" s="380" t="s">
        <v>36</v>
      </c>
      <c r="R21" s="382" t="s">
        <v>3</v>
      </c>
      <c r="S21" s="382"/>
      <c r="T21" s="406" t="s">
        <v>146</v>
      </c>
      <c r="U21" s="406"/>
      <c r="V21" s="406"/>
      <c r="W21" s="406"/>
      <c r="X21" s="406"/>
      <c r="Y21" s="406"/>
      <c r="Z21" s="407"/>
    </row>
    <row r="22" spans="1:26" ht="22.5" customHeight="1">
      <c r="A22" s="68"/>
      <c r="B22" s="378"/>
      <c r="C22" s="379"/>
      <c r="D22" s="381"/>
      <c r="E22" s="383"/>
      <c r="F22" s="383"/>
      <c r="G22" s="386"/>
      <c r="H22" s="386"/>
      <c r="I22" s="386"/>
      <c r="J22" s="386"/>
      <c r="K22" s="386"/>
      <c r="L22" s="386"/>
      <c r="M22" s="387"/>
      <c r="N22" s="26"/>
      <c r="O22" s="378"/>
      <c r="P22" s="379"/>
      <c r="Q22" s="381"/>
      <c r="R22" s="383"/>
      <c r="S22" s="383"/>
      <c r="T22" s="406"/>
      <c r="U22" s="406"/>
      <c r="V22" s="406"/>
      <c r="W22" s="406"/>
      <c r="X22" s="406"/>
      <c r="Y22" s="406"/>
      <c r="Z22" s="407"/>
    </row>
    <row r="23" spans="1:27" ht="22.5" customHeight="1" thickBot="1">
      <c r="A23" s="68"/>
      <c r="B23" s="370" t="s">
        <v>4</v>
      </c>
      <c r="C23" s="371"/>
      <c r="D23" s="392"/>
      <c r="E23" s="392"/>
      <c r="F23" s="392"/>
      <c r="G23" s="392"/>
      <c r="H23" s="392"/>
      <c r="I23" s="392"/>
      <c r="J23" s="392"/>
      <c r="K23" s="392"/>
      <c r="L23" s="392"/>
      <c r="M23" s="393"/>
      <c r="N23" s="26"/>
      <c r="O23" s="370" t="s">
        <v>4</v>
      </c>
      <c r="P23" s="371"/>
      <c r="Q23" s="371" t="s">
        <v>1</v>
      </c>
      <c r="R23" s="371"/>
      <c r="S23" s="371"/>
      <c r="T23" s="371"/>
      <c r="U23" s="371"/>
      <c r="V23" s="371"/>
      <c r="W23" s="371"/>
      <c r="X23" s="371"/>
      <c r="Y23" s="371"/>
      <c r="Z23" s="372"/>
      <c r="AA23" s="10"/>
    </row>
    <row r="24" spans="1:27" ht="22.5" customHeight="1" thickTop="1">
      <c r="A24" s="68"/>
      <c r="B24" s="12" t="s">
        <v>5</v>
      </c>
      <c r="C24" s="13" t="s">
        <v>6</v>
      </c>
      <c r="D24" s="373" t="s">
        <v>24</v>
      </c>
      <c r="E24" s="374"/>
      <c r="F24" s="374"/>
      <c r="G24" s="374"/>
      <c r="H24" s="375"/>
      <c r="I24" s="23" t="s">
        <v>8</v>
      </c>
      <c r="J24" s="15" t="s">
        <v>9</v>
      </c>
      <c r="K24" s="16" t="s">
        <v>9</v>
      </c>
      <c r="L24" s="47" t="s">
        <v>10</v>
      </c>
      <c r="M24" s="72" t="s">
        <v>23</v>
      </c>
      <c r="N24" s="17"/>
      <c r="O24" s="12" t="s">
        <v>5</v>
      </c>
      <c r="P24" s="13" t="s">
        <v>6</v>
      </c>
      <c r="Q24" s="373" t="s">
        <v>24</v>
      </c>
      <c r="R24" s="374"/>
      <c r="S24" s="374"/>
      <c r="T24" s="374"/>
      <c r="U24" s="375"/>
      <c r="V24" s="23" t="s">
        <v>8</v>
      </c>
      <c r="W24" s="15" t="s">
        <v>9</v>
      </c>
      <c r="X24" s="16" t="s">
        <v>9</v>
      </c>
      <c r="Y24" s="47" t="s">
        <v>10</v>
      </c>
      <c r="Z24" s="72" t="s">
        <v>23</v>
      </c>
      <c r="AA24" s="6"/>
    </row>
    <row r="25" spans="1:27" ht="22.5" customHeight="1">
      <c r="A25" s="68"/>
      <c r="B25" s="53" t="s">
        <v>176</v>
      </c>
      <c r="C25" s="54">
        <v>0.3958333333333333</v>
      </c>
      <c r="D25" s="105" t="s">
        <v>171</v>
      </c>
      <c r="E25" s="84"/>
      <c r="F25" s="85" t="s">
        <v>11</v>
      </c>
      <c r="G25" s="84"/>
      <c r="H25" s="104" t="s">
        <v>84</v>
      </c>
      <c r="I25" s="87" t="s">
        <v>20</v>
      </c>
      <c r="J25" s="88" t="s">
        <v>87</v>
      </c>
      <c r="K25" s="88" t="s">
        <v>87</v>
      </c>
      <c r="L25" s="96" t="s">
        <v>20</v>
      </c>
      <c r="M25" s="82" t="s">
        <v>20</v>
      </c>
      <c r="N25" s="17"/>
      <c r="O25" s="53" t="s">
        <v>180</v>
      </c>
      <c r="P25" s="54">
        <v>0.4166666666666667</v>
      </c>
      <c r="Q25" s="105" t="s">
        <v>172</v>
      </c>
      <c r="R25" s="84"/>
      <c r="S25" s="85" t="s">
        <v>11</v>
      </c>
      <c r="T25" s="84"/>
      <c r="U25" s="104" t="s">
        <v>32</v>
      </c>
      <c r="V25" s="87" t="s">
        <v>169</v>
      </c>
      <c r="W25" s="88" t="s">
        <v>21</v>
      </c>
      <c r="X25" s="88" t="s">
        <v>21</v>
      </c>
      <c r="Y25" s="96" t="s">
        <v>169</v>
      </c>
      <c r="Z25" s="82" t="s">
        <v>169</v>
      </c>
      <c r="AA25" s="6"/>
    </row>
    <row r="26" spans="1:27" ht="22.5" customHeight="1">
      <c r="A26" s="68"/>
      <c r="B26" s="49" t="s">
        <v>175</v>
      </c>
      <c r="C26" s="50">
        <v>0.4583333333333333</v>
      </c>
      <c r="D26" s="83" t="s">
        <v>170</v>
      </c>
      <c r="E26" s="84"/>
      <c r="F26" s="85" t="s">
        <v>11</v>
      </c>
      <c r="G26" s="97"/>
      <c r="H26" s="99" t="s">
        <v>159</v>
      </c>
      <c r="I26" s="83" t="s">
        <v>15</v>
      </c>
      <c r="J26" s="101" t="s">
        <v>31</v>
      </c>
      <c r="K26" s="102" t="s">
        <v>31</v>
      </c>
      <c r="L26" s="96" t="s">
        <v>15</v>
      </c>
      <c r="M26" s="100" t="s">
        <v>15</v>
      </c>
      <c r="N26" s="17"/>
      <c r="O26" s="49" t="s">
        <v>179</v>
      </c>
      <c r="P26" s="50">
        <v>0.4791666666666667</v>
      </c>
      <c r="Q26" s="103" t="s">
        <v>19</v>
      </c>
      <c r="R26" s="84"/>
      <c r="S26" s="85" t="s">
        <v>11</v>
      </c>
      <c r="T26" s="97"/>
      <c r="U26" s="99" t="s">
        <v>17</v>
      </c>
      <c r="V26" s="83" t="s">
        <v>155</v>
      </c>
      <c r="W26" s="101" t="s">
        <v>0</v>
      </c>
      <c r="X26" s="102" t="s">
        <v>0</v>
      </c>
      <c r="Y26" s="96" t="s">
        <v>155</v>
      </c>
      <c r="Z26" s="100" t="s">
        <v>155</v>
      </c>
      <c r="AA26" s="6"/>
    </row>
    <row r="27" spans="1:26" ht="22.5" customHeight="1">
      <c r="A27" s="68"/>
      <c r="B27" s="49" t="s">
        <v>174</v>
      </c>
      <c r="C27" s="50">
        <v>0.5208333333333334</v>
      </c>
      <c r="D27" s="105" t="s">
        <v>20</v>
      </c>
      <c r="E27" s="84"/>
      <c r="F27" s="85" t="s">
        <v>11</v>
      </c>
      <c r="G27" s="84"/>
      <c r="H27" s="104" t="s">
        <v>87</v>
      </c>
      <c r="I27" s="83" t="s">
        <v>171</v>
      </c>
      <c r="J27" s="101" t="s">
        <v>84</v>
      </c>
      <c r="K27" s="102" t="s">
        <v>84</v>
      </c>
      <c r="L27" s="96" t="s">
        <v>171</v>
      </c>
      <c r="M27" s="100" t="s">
        <v>171</v>
      </c>
      <c r="N27" s="17"/>
      <c r="O27" s="49" t="s">
        <v>178</v>
      </c>
      <c r="P27" s="50">
        <v>0.5416666666666666</v>
      </c>
      <c r="Q27" s="83" t="s">
        <v>169</v>
      </c>
      <c r="R27" s="84"/>
      <c r="S27" s="85" t="s">
        <v>11</v>
      </c>
      <c r="T27" s="84"/>
      <c r="U27" s="104" t="s">
        <v>21</v>
      </c>
      <c r="V27" s="83" t="s">
        <v>172</v>
      </c>
      <c r="W27" s="101" t="s">
        <v>32</v>
      </c>
      <c r="X27" s="102" t="s">
        <v>32</v>
      </c>
      <c r="Y27" s="96" t="s">
        <v>172</v>
      </c>
      <c r="Z27" s="100" t="s">
        <v>172</v>
      </c>
    </row>
    <row r="28" spans="1:26" ht="22.5" customHeight="1" thickBot="1">
      <c r="A28" s="68"/>
      <c r="B28" s="51" t="s">
        <v>173</v>
      </c>
      <c r="C28" s="52">
        <v>0.5833333333333334</v>
      </c>
      <c r="D28" s="117" t="s">
        <v>15</v>
      </c>
      <c r="E28" s="116"/>
      <c r="F28" s="92" t="s">
        <v>11</v>
      </c>
      <c r="G28" s="116"/>
      <c r="H28" s="118" t="s">
        <v>31</v>
      </c>
      <c r="I28" s="107" t="s">
        <v>170</v>
      </c>
      <c r="J28" s="108" t="s">
        <v>159</v>
      </c>
      <c r="K28" s="118" t="s">
        <v>159</v>
      </c>
      <c r="L28" s="109" t="s">
        <v>170</v>
      </c>
      <c r="M28" s="197" t="s">
        <v>170</v>
      </c>
      <c r="N28" s="17"/>
      <c r="O28" s="51" t="s">
        <v>177</v>
      </c>
      <c r="P28" s="52">
        <v>0.6041666666666666</v>
      </c>
      <c r="Q28" s="117" t="s">
        <v>155</v>
      </c>
      <c r="R28" s="116"/>
      <c r="S28" s="92" t="s">
        <v>11</v>
      </c>
      <c r="T28" s="116"/>
      <c r="U28" s="118" t="s">
        <v>0</v>
      </c>
      <c r="V28" s="107" t="s">
        <v>19</v>
      </c>
      <c r="W28" s="108" t="s">
        <v>17</v>
      </c>
      <c r="X28" s="118" t="s">
        <v>17</v>
      </c>
      <c r="Y28" s="109" t="s">
        <v>19</v>
      </c>
      <c r="Z28" s="197" t="s">
        <v>19</v>
      </c>
    </row>
    <row r="29" spans="1:26" ht="22.5" customHeight="1" thickBot="1" thickTop="1">
      <c r="A29" s="17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17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22.5" customHeight="1" thickTop="1">
      <c r="A30" s="17"/>
      <c r="B30" s="376">
        <v>44535</v>
      </c>
      <c r="C30" s="377"/>
      <c r="D30" s="380" t="s">
        <v>36</v>
      </c>
      <c r="E30" s="382" t="s">
        <v>3</v>
      </c>
      <c r="F30" s="382"/>
      <c r="G30" s="384" t="s">
        <v>90</v>
      </c>
      <c r="H30" s="384"/>
      <c r="I30" s="384"/>
      <c r="J30" s="384"/>
      <c r="K30" s="384"/>
      <c r="L30" s="384"/>
      <c r="M30" s="385"/>
      <c r="N30" s="24"/>
      <c r="O30" s="37"/>
      <c r="P30" s="37"/>
      <c r="Q30" s="120"/>
      <c r="R30" s="114"/>
      <c r="S30" s="121"/>
      <c r="T30" s="114"/>
      <c r="U30" s="120"/>
      <c r="V30" s="122"/>
      <c r="W30" s="122"/>
      <c r="X30" s="122"/>
      <c r="Y30" s="122"/>
      <c r="Z30" s="122"/>
    </row>
    <row r="31" spans="1:26" ht="22.5" customHeight="1">
      <c r="A31" s="17"/>
      <c r="B31" s="378"/>
      <c r="C31" s="379"/>
      <c r="D31" s="381"/>
      <c r="E31" s="383"/>
      <c r="F31" s="383"/>
      <c r="G31" s="386"/>
      <c r="H31" s="386"/>
      <c r="I31" s="386"/>
      <c r="J31" s="386"/>
      <c r="K31" s="386"/>
      <c r="L31" s="386"/>
      <c r="M31" s="387"/>
      <c r="N31" s="24"/>
      <c r="O31" s="37"/>
      <c r="P31" s="37"/>
      <c r="Q31" s="41"/>
      <c r="R31" s="41"/>
      <c r="S31" s="41"/>
      <c r="T31" s="122"/>
      <c r="U31" s="122"/>
      <c r="V31" s="122"/>
      <c r="W31" s="122"/>
      <c r="X31" s="122"/>
      <c r="Y31" s="122"/>
      <c r="Z31" s="122"/>
    </row>
    <row r="32" spans="1:26" ht="22.5" customHeight="1" thickBot="1">
      <c r="A32" s="17"/>
      <c r="B32" s="370" t="s">
        <v>4</v>
      </c>
      <c r="C32" s="371"/>
      <c r="D32" s="392"/>
      <c r="E32" s="392"/>
      <c r="F32" s="392"/>
      <c r="G32" s="392"/>
      <c r="H32" s="392"/>
      <c r="I32" s="392"/>
      <c r="J32" s="392"/>
      <c r="K32" s="392"/>
      <c r="L32" s="392"/>
      <c r="M32" s="393"/>
      <c r="N32" s="24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22.5" customHeight="1" thickTop="1">
      <c r="A33" s="17"/>
      <c r="B33" s="12" t="s">
        <v>5</v>
      </c>
      <c r="C33" s="13" t="s">
        <v>6</v>
      </c>
      <c r="D33" s="373" t="s">
        <v>24</v>
      </c>
      <c r="E33" s="374"/>
      <c r="F33" s="374"/>
      <c r="G33" s="374"/>
      <c r="H33" s="375"/>
      <c r="I33" s="23" t="s">
        <v>8</v>
      </c>
      <c r="J33" s="15" t="s">
        <v>9</v>
      </c>
      <c r="K33" s="16" t="s">
        <v>9</v>
      </c>
      <c r="L33" s="47" t="s">
        <v>10</v>
      </c>
      <c r="M33" s="69" t="s">
        <v>23</v>
      </c>
      <c r="N33" s="24"/>
      <c r="O33" s="25"/>
      <c r="P33" s="25"/>
      <c r="Q33" s="41"/>
      <c r="R33" s="41"/>
      <c r="S33" s="41"/>
      <c r="T33" s="41"/>
      <c r="U33" s="41"/>
      <c r="V33" s="25"/>
      <c r="W33" s="25"/>
      <c r="X33" s="25"/>
      <c r="Y33" s="25"/>
      <c r="Z33" s="25"/>
    </row>
    <row r="34" spans="1:26" ht="22.5" customHeight="1">
      <c r="A34" s="17"/>
      <c r="B34" s="53">
        <v>1</v>
      </c>
      <c r="C34" s="54">
        <v>0.3958333333333333</v>
      </c>
      <c r="D34" s="110" t="s">
        <v>128</v>
      </c>
      <c r="E34" s="77"/>
      <c r="F34" s="78" t="s">
        <v>11</v>
      </c>
      <c r="G34" s="77"/>
      <c r="H34" s="79" t="s">
        <v>130</v>
      </c>
      <c r="I34" s="80" t="s">
        <v>141</v>
      </c>
      <c r="J34" s="232" t="s">
        <v>142</v>
      </c>
      <c r="K34" s="86" t="s">
        <v>142</v>
      </c>
      <c r="L34" s="113" t="s">
        <v>141</v>
      </c>
      <c r="M34" s="82" t="s">
        <v>141</v>
      </c>
      <c r="N34" s="24"/>
      <c r="O34" s="35"/>
      <c r="P34" s="27"/>
      <c r="Q34" s="114"/>
      <c r="R34" s="114"/>
      <c r="S34" s="121"/>
      <c r="T34" s="114"/>
      <c r="U34" s="114"/>
      <c r="V34" s="114"/>
      <c r="W34" s="114"/>
      <c r="X34" s="114"/>
      <c r="Y34" s="114"/>
      <c r="Z34" s="25"/>
    </row>
    <row r="35" spans="1:26" ht="22.5" customHeight="1">
      <c r="A35" s="17"/>
      <c r="B35" s="49">
        <v>2</v>
      </c>
      <c r="C35" s="50">
        <v>0.4583333333333333</v>
      </c>
      <c r="D35" s="103" t="s">
        <v>131</v>
      </c>
      <c r="E35" s="84"/>
      <c r="F35" s="85" t="s">
        <v>11</v>
      </c>
      <c r="G35" s="84"/>
      <c r="H35" s="86" t="s">
        <v>132</v>
      </c>
      <c r="I35" s="87" t="s">
        <v>143</v>
      </c>
      <c r="J35" s="106" t="s">
        <v>144</v>
      </c>
      <c r="K35" s="86" t="s">
        <v>144</v>
      </c>
      <c r="L35" s="96" t="s">
        <v>143</v>
      </c>
      <c r="M35" s="100" t="s">
        <v>143</v>
      </c>
      <c r="N35" s="24"/>
      <c r="O35" s="35"/>
      <c r="P35" s="27"/>
      <c r="Q35" s="114"/>
      <c r="R35" s="114"/>
      <c r="S35" s="121"/>
      <c r="T35" s="114"/>
      <c r="U35" s="114"/>
      <c r="V35" s="114"/>
      <c r="W35" s="114"/>
      <c r="X35" s="114"/>
      <c r="Y35" s="114"/>
      <c r="Z35" s="25"/>
    </row>
    <row r="36" spans="1:26" ht="22.5" customHeight="1">
      <c r="A36" s="17"/>
      <c r="B36" s="49">
        <v>3</v>
      </c>
      <c r="C36" s="50">
        <v>0.5208333333333334</v>
      </c>
      <c r="D36" s="103" t="s">
        <v>133</v>
      </c>
      <c r="E36" s="84"/>
      <c r="F36" s="98" t="s">
        <v>11</v>
      </c>
      <c r="G36" s="84"/>
      <c r="H36" s="86" t="s">
        <v>134</v>
      </c>
      <c r="I36" s="87" t="s">
        <v>137</v>
      </c>
      <c r="J36" s="106" t="s">
        <v>138</v>
      </c>
      <c r="K36" s="86" t="s">
        <v>138</v>
      </c>
      <c r="L36" s="96" t="s">
        <v>137</v>
      </c>
      <c r="M36" s="100" t="s">
        <v>137</v>
      </c>
      <c r="N36" s="29"/>
      <c r="O36" s="35"/>
      <c r="P36" s="27"/>
      <c r="Q36" s="114"/>
      <c r="R36" s="114"/>
      <c r="S36" s="121"/>
      <c r="T36" s="114"/>
      <c r="U36" s="114"/>
      <c r="V36" s="114"/>
      <c r="W36" s="114"/>
      <c r="X36" s="114"/>
      <c r="Y36" s="114"/>
      <c r="Z36" s="25"/>
    </row>
    <row r="37" spans="1:26" ht="22.5" customHeight="1" thickBot="1">
      <c r="A37" s="17"/>
      <c r="B37" s="51">
        <v>4</v>
      </c>
      <c r="C37" s="52">
        <v>0.5833333333333334</v>
      </c>
      <c r="D37" s="90" t="s">
        <v>135</v>
      </c>
      <c r="E37" s="91"/>
      <c r="F37" s="92" t="s">
        <v>11</v>
      </c>
      <c r="G37" s="91"/>
      <c r="H37" s="93" t="s">
        <v>136</v>
      </c>
      <c r="I37" s="198" t="s">
        <v>139</v>
      </c>
      <c r="J37" s="94" t="s">
        <v>140</v>
      </c>
      <c r="K37" s="93" t="s">
        <v>140</v>
      </c>
      <c r="L37" s="199" t="s">
        <v>139</v>
      </c>
      <c r="M37" s="200" t="s">
        <v>139</v>
      </c>
      <c r="N37" s="28"/>
      <c r="O37" s="35"/>
      <c r="P37" s="27"/>
      <c r="Q37" s="25"/>
      <c r="R37" s="25"/>
      <c r="S37" s="36"/>
      <c r="T37" s="25"/>
      <c r="U37" s="25"/>
      <c r="V37" s="25"/>
      <c r="W37" s="25"/>
      <c r="X37" s="25"/>
      <c r="Y37" s="25"/>
      <c r="Z37" s="25"/>
    </row>
    <row r="38" spans="1:26" ht="22.5" customHeight="1" thickBot="1" thickTop="1">
      <c r="A38" s="17"/>
      <c r="B38" s="25"/>
      <c r="C38" s="25"/>
      <c r="D38" s="25"/>
      <c r="E38" s="25"/>
      <c r="F38" s="25"/>
      <c r="G38" s="46"/>
      <c r="H38" s="46"/>
      <c r="I38" s="46"/>
      <c r="J38" s="46"/>
      <c r="K38" s="46"/>
      <c r="L38" s="46"/>
      <c r="M38" s="46"/>
      <c r="N38" s="17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22.5" customHeight="1" thickTop="1">
      <c r="A39" s="17"/>
      <c r="B39" s="376">
        <v>44541</v>
      </c>
      <c r="C39" s="377"/>
      <c r="D39" s="380" t="s">
        <v>12</v>
      </c>
      <c r="E39" s="382" t="s">
        <v>3</v>
      </c>
      <c r="F39" s="382"/>
      <c r="G39" s="384" t="s">
        <v>90</v>
      </c>
      <c r="H39" s="384"/>
      <c r="I39" s="384"/>
      <c r="J39" s="384"/>
      <c r="K39" s="384"/>
      <c r="L39" s="384"/>
      <c r="M39" s="385"/>
      <c r="N39" s="26"/>
      <c r="O39" s="376">
        <v>44542</v>
      </c>
      <c r="P39" s="377"/>
      <c r="Q39" s="380" t="s">
        <v>36</v>
      </c>
      <c r="R39" s="382" t="s">
        <v>3</v>
      </c>
      <c r="S39" s="382"/>
      <c r="T39" s="384" t="s">
        <v>90</v>
      </c>
      <c r="U39" s="384"/>
      <c r="V39" s="384"/>
      <c r="W39" s="384"/>
      <c r="X39" s="384"/>
      <c r="Y39" s="384"/>
      <c r="Z39" s="385"/>
    </row>
    <row r="40" spans="1:26" ht="22.5" customHeight="1">
      <c r="A40" s="17"/>
      <c r="B40" s="378"/>
      <c r="C40" s="379"/>
      <c r="D40" s="381"/>
      <c r="E40" s="383"/>
      <c r="F40" s="383"/>
      <c r="G40" s="386"/>
      <c r="H40" s="386"/>
      <c r="I40" s="386"/>
      <c r="J40" s="386"/>
      <c r="K40" s="386"/>
      <c r="L40" s="386"/>
      <c r="M40" s="387"/>
      <c r="N40" s="26"/>
      <c r="O40" s="378"/>
      <c r="P40" s="379"/>
      <c r="Q40" s="381"/>
      <c r="R40" s="383"/>
      <c r="S40" s="383"/>
      <c r="T40" s="386"/>
      <c r="U40" s="386"/>
      <c r="V40" s="386"/>
      <c r="W40" s="386"/>
      <c r="X40" s="386"/>
      <c r="Y40" s="386"/>
      <c r="Z40" s="387"/>
    </row>
    <row r="41" spans="1:26" ht="22.5" customHeight="1" thickBot="1">
      <c r="A41" s="17"/>
      <c r="B41" s="370" t="s">
        <v>4</v>
      </c>
      <c r="C41" s="371"/>
      <c r="D41" s="394" t="s">
        <v>29</v>
      </c>
      <c r="E41" s="394"/>
      <c r="F41" s="394"/>
      <c r="G41" s="394"/>
      <c r="H41" s="394"/>
      <c r="I41" s="394"/>
      <c r="J41" s="394"/>
      <c r="K41" s="394"/>
      <c r="L41" s="394"/>
      <c r="M41" s="395"/>
      <c r="N41" s="17"/>
      <c r="O41" s="370" t="s">
        <v>4</v>
      </c>
      <c r="P41" s="371"/>
      <c r="Q41" s="388"/>
      <c r="R41" s="388"/>
      <c r="S41" s="388"/>
      <c r="T41" s="388"/>
      <c r="U41" s="388"/>
      <c r="V41" s="388"/>
      <c r="W41" s="388"/>
      <c r="X41" s="388"/>
      <c r="Y41" s="388"/>
      <c r="Z41" s="389"/>
    </row>
    <row r="42" spans="1:26" ht="22.5" customHeight="1" thickTop="1">
      <c r="A42" s="17"/>
      <c r="B42" s="12" t="s">
        <v>5</v>
      </c>
      <c r="C42" s="13" t="s">
        <v>6</v>
      </c>
      <c r="D42" s="373" t="s">
        <v>24</v>
      </c>
      <c r="E42" s="374"/>
      <c r="F42" s="374"/>
      <c r="G42" s="374"/>
      <c r="H42" s="375"/>
      <c r="I42" s="23" t="s">
        <v>8</v>
      </c>
      <c r="J42" s="15" t="s">
        <v>9</v>
      </c>
      <c r="K42" s="16" t="s">
        <v>9</v>
      </c>
      <c r="L42" s="47" t="s">
        <v>10</v>
      </c>
      <c r="M42" s="201"/>
      <c r="N42" s="17"/>
      <c r="O42" s="12" t="s">
        <v>5</v>
      </c>
      <c r="P42" s="13" t="s">
        <v>6</v>
      </c>
      <c r="Q42" s="373" t="s">
        <v>24</v>
      </c>
      <c r="R42" s="374"/>
      <c r="S42" s="374"/>
      <c r="T42" s="374"/>
      <c r="U42" s="375"/>
      <c r="V42" s="23" t="s">
        <v>8</v>
      </c>
      <c r="W42" s="15" t="s">
        <v>9</v>
      </c>
      <c r="X42" s="16" t="s">
        <v>9</v>
      </c>
      <c r="Y42" s="47" t="s">
        <v>10</v>
      </c>
      <c r="Z42" s="67" t="s">
        <v>23</v>
      </c>
    </row>
    <row r="43" spans="1:26" ht="22.5" customHeight="1">
      <c r="A43" s="17"/>
      <c r="B43" s="53">
        <v>5</v>
      </c>
      <c r="C43" s="54">
        <v>0.4166666666666667</v>
      </c>
      <c r="D43" s="110" t="s">
        <v>30</v>
      </c>
      <c r="E43" s="77"/>
      <c r="F43" s="78" t="s">
        <v>11</v>
      </c>
      <c r="G43" s="77"/>
      <c r="H43" s="111" t="s">
        <v>129</v>
      </c>
      <c r="I43" s="80" t="s">
        <v>127</v>
      </c>
      <c r="J43" s="81" t="s">
        <v>35</v>
      </c>
      <c r="K43" s="112" t="s">
        <v>35</v>
      </c>
      <c r="L43" s="113" t="s">
        <v>127</v>
      </c>
      <c r="M43" s="202"/>
      <c r="N43" s="17"/>
      <c r="O43" s="53">
        <v>10</v>
      </c>
      <c r="P43" s="54">
        <v>0.4375</v>
      </c>
      <c r="Q43" s="110" t="s">
        <v>117</v>
      </c>
      <c r="R43" s="77"/>
      <c r="S43" s="78" t="s">
        <v>11</v>
      </c>
      <c r="T43" s="77"/>
      <c r="U43" s="111" t="s">
        <v>118</v>
      </c>
      <c r="V43" s="80" t="s">
        <v>122</v>
      </c>
      <c r="W43" s="81" t="s">
        <v>121</v>
      </c>
      <c r="X43" s="112" t="s">
        <v>121</v>
      </c>
      <c r="Y43" s="113" t="s">
        <v>122</v>
      </c>
      <c r="Z43" s="82" t="s">
        <v>122</v>
      </c>
    </row>
    <row r="44" spans="1:26" ht="22.5" customHeight="1">
      <c r="A44" s="17"/>
      <c r="B44" s="49">
        <v>6</v>
      </c>
      <c r="C44" s="50">
        <v>0.4791666666666667</v>
      </c>
      <c r="D44" s="103" t="s">
        <v>125</v>
      </c>
      <c r="E44" s="84"/>
      <c r="F44" s="85" t="s">
        <v>11</v>
      </c>
      <c r="G44" s="84"/>
      <c r="H44" s="104" t="s">
        <v>29</v>
      </c>
      <c r="I44" s="87" t="s">
        <v>30</v>
      </c>
      <c r="J44" s="88" t="s">
        <v>28</v>
      </c>
      <c r="K44" s="86" t="s">
        <v>28</v>
      </c>
      <c r="L44" s="96" t="s">
        <v>30</v>
      </c>
      <c r="M44" s="203"/>
      <c r="N44" s="17"/>
      <c r="O44" s="49">
        <v>11</v>
      </c>
      <c r="P44" s="50">
        <v>0.5208333333333334</v>
      </c>
      <c r="Q44" s="103" t="s">
        <v>119</v>
      </c>
      <c r="R44" s="84"/>
      <c r="S44" s="85" t="s">
        <v>11</v>
      </c>
      <c r="T44" s="84"/>
      <c r="U44" s="104" t="s">
        <v>120</v>
      </c>
      <c r="V44" s="87" t="s">
        <v>123</v>
      </c>
      <c r="W44" s="88" t="s">
        <v>124</v>
      </c>
      <c r="X44" s="86" t="s">
        <v>124</v>
      </c>
      <c r="Y44" s="96" t="s">
        <v>123</v>
      </c>
      <c r="Z44" s="100" t="s">
        <v>123</v>
      </c>
    </row>
    <row r="45" spans="1:26" ht="22.5" customHeight="1">
      <c r="A45" s="17"/>
      <c r="B45" s="49">
        <v>7</v>
      </c>
      <c r="C45" s="50">
        <v>0.5416666666666666</v>
      </c>
      <c r="D45" s="103" t="s">
        <v>126</v>
      </c>
      <c r="E45" s="84"/>
      <c r="F45" s="85" t="s">
        <v>11</v>
      </c>
      <c r="G45" s="84"/>
      <c r="H45" s="104" t="s">
        <v>26</v>
      </c>
      <c r="I45" s="87" t="s">
        <v>34</v>
      </c>
      <c r="J45" s="88" t="s">
        <v>29</v>
      </c>
      <c r="K45" s="86" t="s">
        <v>29</v>
      </c>
      <c r="L45" s="96" t="s">
        <v>34</v>
      </c>
      <c r="M45" s="203"/>
      <c r="N45" s="17"/>
      <c r="O45" s="214"/>
      <c r="P45" s="215"/>
      <c r="Q45" s="216"/>
      <c r="R45" s="217"/>
      <c r="S45" s="218"/>
      <c r="T45" s="217"/>
      <c r="U45" s="219"/>
      <c r="V45" s="220"/>
      <c r="W45" s="221"/>
      <c r="X45" s="219"/>
      <c r="Y45" s="222"/>
      <c r="Z45" s="203"/>
    </row>
    <row r="46" spans="1:26" ht="22.5" customHeight="1" thickBot="1">
      <c r="A46" s="17"/>
      <c r="B46" s="205"/>
      <c r="C46" s="206"/>
      <c r="D46" s="207"/>
      <c r="E46" s="208"/>
      <c r="F46" s="209"/>
      <c r="G46" s="208"/>
      <c r="H46" s="210"/>
      <c r="I46" s="211"/>
      <c r="J46" s="212"/>
      <c r="K46" s="210"/>
      <c r="L46" s="213"/>
      <c r="M46" s="204"/>
      <c r="N46" s="17"/>
      <c r="O46" s="205"/>
      <c r="P46" s="206"/>
      <c r="Q46" s="207"/>
      <c r="R46" s="208"/>
      <c r="S46" s="209"/>
      <c r="T46" s="208"/>
      <c r="U46" s="210"/>
      <c r="V46" s="211"/>
      <c r="W46" s="212"/>
      <c r="X46" s="210"/>
      <c r="Y46" s="213"/>
      <c r="Z46" s="204"/>
    </row>
    <row r="47" spans="1:26" ht="22.5" customHeight="1" thickBot="1" thickTop="1">
      <c r="A47" s="17"/>
      <c r="B47" s="70"/>
      <c r="C47" s="27"/>
      <c r="D47" s="42"/>
      <c r="E47" s="42"/>
      <c r="F47" s="75"/>
      <c r="G47" s="34"/>
      <c r="H47" s="34"/>
      <c r="I47" s="30"/>
      <c r="J47" s="30"/>
      <c r="K47" s="30"/>
      <c r="L47" s="30"/>
      <c r="M47" s="30"/>
      <c r="N47" s="17"/>
      <c r="O47" s="35"/>
      <c r="P47" s="27"/>
      <c r="Q47" s="25"/>
      <c r="R47" s="25"/>
      <c r="S47" s="36"/>
      <c r="T47" s="25"/>
      <c r="U47" s="25"/>
      <c r="V47" s="25"/>
      <c r="W47" s="25"/>
      <c r="X47" s="25"/>
      <c r="Y47" s="25"/>
      <c r="Z47" s="25"/>
    </row>
    <row r="48" spans="1:26" ht="22.5" customHeight="1" thickTop="1">
      <c r="A48" s="17"/>
      <c r="B48" s="376">
        <v>44548</v>
      </c>
      <c r="C48" s="377"/>
      <c r="D48" s="380" t="s">
        <v>12</v>
      </c>
      <c r="E48" s="382" t="s">
        <v>3</v>
      </c>
      <c r="F48" s="382"/>
      <c r="G48" s="384" t="s">
        <v>90</v>
      </c>
      <c r="H48" s="384"/>
      <c r="I48" s="384"/>
      <c r="J48" s="384"/>
      <c r="K48" s="384"/>
      <c r="L48" s="384"/>
      <c r="M48" s="385"/>
      <c r="N48" s="17"/>
      <c r="O48" s="376">
        <v>44549</v>
      </c>
      <c r="P48" s="377"/>
      <c r="Q48" s="380" t="s">
        <v>36</v>
      </c>
      <c r="R48" s="408" t="s">
        <v>3</v>
      </c>
      <c r="S48" s="382"/>
      <c r="T48" s="384" t="s">
        <v>38</v>
      </c>
      <c r="U48" s="384"/>
      <c r="V48" s="384"/>
      <c r="W48" s="384"/>
      <c r="X48" s="384"/>
      <c r="Y48" s="384"/>
      <c r="Z48" s="385"/>
    </row>
    <row r="49" spans="1:26" ht="22.5" customHeight="1">
      <c r="A49" s="17"/>
      <c r="B49" s="378"/>
      <c r="C49" s="379"/>
      <c r="D49" s="381"/>
      <c r="E49" s="383"/>
      <c r="F49" s="383"/>
      <c r="G49" s="386"/>
      <c r="H49" s="386"/>
      <c r="I49" s="386"/>
      <c r="J49" s="386"/>
      <c r="K49" s="386"/>
      <c r="L49" s="386"/>
      <c r="M49" s="387"/>
      <c r="N49" s="17"/>
      <c r="O49" s="378"/>
      <c r="P49" s="379"/>
      <c r="Q49" s="381"/>
      <c r="R49" s="409"/>
      <c r="S49" s="383"/>
      <c r="T49" s="386"/>
      <c r="U49" s="386"/>
      <c r="V49" s="386"/>
      <c r="W49" s="386"/>
      <c r="X49" s="386"/>
      <c r="Y49" s="386"/>
      <c r="Z49" s="387"/>
    </row>
    <row r="50" spans="1:26" ht="22.5" customHeight="1" thickBot="1">
      <c r="A50" s="17"/>
      <c r="B50" s="370" t="s">
        <v>4</v>
      </c>
      <c r="C50" s="371"/>
      <c r="D50" s="388"/>
      <c r="E50" s="388"/>
      <c r="F50" s="388"/>
      <c r="G50" s="388"/>
      <c r="H50" s="388"/>
      <c r="I50" s="388"/>
      <c r="J50" s="388"/>
      <c r="K50" s="388"/>
      <c r="L50" s="388"/>
      <c r="M50" s="389"/>
      <c r="N50" s="17"/>
      <c r="O50" s="370" t="s">
        <v>4</v>
      </c>
      <c r="P50" s="371"/>
      <c r="Q50" s="388"/>
      <c r="R50" s="388"/>
      <c r="S50" s="388"/>
      <c r="T50" s="388"/>
      <c r="U50" s="388"/>
      <c r="V50" s="388"/>
      <c r="W50" s="388"/>
      <c r="X50" s="388"/>
      <c r="Y50" s="388"/>
      <c r="Z50" s="389"/>
    </row>
    <row r="51" spans="1:26" ht="22.5" customHeight="1" thickTop="1">
      <c r="A51" s="17"/>
      <c r="B51" s="12" t="s">
        <v>5</v>
      </c>
      <c r="C51" s="13" t="s">
        <v>6</v>
      </c>
      <c r="D51" s="373" t="s">
        <v>24</v>
      </c>
      <c r="E51" s="374"/>
      <c r="F51" s="374"/>
      <c r="G51" s="374"/>
      <c r="H51" s="375"/>
      <c r="I51" s="23" t="s">
        <v>8</v>
      </c>
      <c r="J51" s="15" t="s">
        <v>9</v>
      </c>
      <c r="K51" s="16" t="s">
        <v>9</v>
      </c>
      <c r="L51" s="47" t="s">
        <v>10</v>
      </c>
      <c r="M51" s="67" t="s">
        <v>23</v>
      </c>
      <c r="N51" s="17"/>
      <c r="O51" s="12" t="s">
        <v>5</v>
      </c>
      <c r="P51" s="13" t="s">
        <v>6</v>
      </c>
      <c r="Q51" s="373" t="s">
        <v>24</v>
      </c>
      <c r="R51" s="374"/>
      <c r="S51" s="374"/>
      <c r="T51" s="374"/>
      <c r="U51" s="375"/>
      <c r="V51" s="23" t="s">
        <v>8</v>
      </c>
      <c r="W51" s="15" t="s">
        <v>9</v>
      </c>
      <c r="X51" s="16" t="s">
        <v>9</v>
      </c>
      <c r="Y51" s="47" t="s">
        <v>10</v>
      </c>
      <c r="Z51" s="67" t="s">
        <v>23</v>
      </c>
    </row>
    <row r="52" spans="1:26" ht="22.5" customHeight="1">
      <c r="A52" s="17"/>
      <c r="B52" s="53">
        <v>12</v>
      </c>
      <c r="C52" s="54">
        <v>0.4166666666666667</v>
      </c>
      <c r="D52" s="110" t="s">
        <v>109</v>
      </c>
      <c r="E52" s="77"/>
      <c r="F52" s="78" t="s">
        <v>11</v>
      </c>
      <c r="G52" s="77"/>
      <c r="H52" s="111" t="s">
        <v>110</v>
      </c>
      <c r="I52" s="238" t="s">
        <v>111</v>
      </c>
      <c r="J52" s="81" t="s">
        <v>112</v>
      </c>
      <c r="K52" s="112" t="s">
        <v>112</v>
      </c>
      <c r="L52" s="113" t="s">
        <v>111</v>
      </c>
      <c r="M52" s="82" t="s">
        <v>111</v>
      </c>
      <c r="N52" s="17"/>
      <c r="O52" s="53">
        <v>13</v>
      </c>
      <c r="P52" s="54">
        <v>0.4166666666666667</v>
      </c>
      <c r="Q52" s="110" t="s">
        <v>99</v>
      </c>
      <c r="R52" s="77"/>
      <c r="S52" s="78" t="s">
        <v>11</v>
      </c>
      <c r="T52" s="77"/>
      <c r="U52" s="111" t="s">
        <v>100</v>
      </c>
      <c r="V52" s="80" t="s">
        <v>181</v>
      </c>
      <c r="W52" s="81" t="s">
        <v>102</v>
      </c>
      <c r="X52" s="112" t="s">
        <v>101</v>
      </c>
      <c r="Y52" s="113" t="s">
        <v>102</v>
      </c>
      <c r="Z52" s="82" t="s">
        <v>101</v>
      </c>
    </row>
    <row r="53" spans="1:26" ht="22.5" customHeight="1">
      <c r="A53" s="17"/>
      <c r="B53" s="49">
        <v>8</v>
      </c>
      <c r="C53" s="50">
        <v>0.4791666666666667</v>
      </c>
      <c r="D53" s="103" t="s">
        <v>105</v>
      </c>
      <c r="E53" s="84"/>
      <c r="F53" s="85" t="s">
        <v>11</v>
      </c>
      <c r="G53" s="84"/>
      <c r="H53" s="104" t="s">
        <v>106</v>
      </c>
      <c r="I53" s="87" t="s">
        <v>181</v>
      </c>
      <c r="J53" s="88" t="s">
        <v>116</v>
      </c>
      <c r="K53" s="86" t="s">
        <v>115</v>
      </c>
      <c r="L53" s="96" t="s">
        <v>116</v>
      </c>
      <c r="M53" s="100" t="s">
        <v>115</v>
      </c>
      <c r="N53" s="17"/>
      <c r="O53" s="49">
        <v>14</v>
      </c>
      <c r="P53" s="50">
        <v>0.5</v>
      </c>
      <c r="Q53" s="103" t="s">
        <v>97</v>
      </c>
      <c r="R53" s="84"/>
      <c r="S53" s="85" t="s">
        <v>11</v>
      </c>
      <c r="T53" s="84"/>
      <c r="U53" s="104" t="s">
        <v>98</v>
      </c>
      <c r="V53" s="87" t="s">
        <v>181</v>
      </c>
      <c r="W53" s="88" t="s">
        <v>104</v>
      </c>
      <c r="X53" s="86" t="s">
        <v>103</v>
      </c>
      <c r="Y53" s="96" t="s">
        <v>104</v>
      </c>
      <c r="Z53" s="100" t="s">
        <v>103</v>
      </c>
    </row>
    <row r="54" spans="1:26" ht="22.5" customHeight="1">
      <c r="A54" s="17"/>
      <c r="B54" s="49">
        <v>9</v>
      </c>
      <c r="C54" s="50">
        <v>0.5416666666666666</v>
      </c>
      <c r="D54" s="83" t="s">
        <v>107</v>
      </c>
      <c r="E54" s="84"/>
      <c r="F54" s="85" t="s">
        <v>11</v>
      </c>
      <c r="G54" s="84"/>
      <c r="H54" s="104" t="s">
        <v>108</v>
      </c>
      <c r="I54" s="87" t="s">
        <v>181</v>
      </c>
      <c r="J54" s="88" t="s">
        <v>113</v>
      </c>
      <c r="K54" s="86" t="s">
        <v>114</v>
      </c>
      <c r="L54" s="96" t="s">
        <v>113</v>
      </c>
      <c r="M54" s="100" t="s">
        <v>114</v>
      </c>
      <c r="N54" s="17"/>
      <c r="O54" s="214"/>
      <c r="P54" s="215"/>
      <c r="Q54" s="216"/>
      <c r="R54" s="217"/>
      <c r="S54" s="223"/>
      <c r="T54" s="217"/>
      <c r="U54" s="219"/>
      <c r="V54" s="220"/>
      <c r="W54" s="221"/>
      <c r="X54" s="219"/>
      <c r="Y54" s="222"/>
      <c r="Z54" s="203"/>
    </row>
    <row r="55" spans="1:26" ht="22.5" customHeight="1" thickBot="1">
      <c r="A55" s="17"/>
      <c r="B55" s="205"/>
      <c r="C55" s="206"/>
      <c r="D55" s="224"/>
      <c r="E55" s="225"/>
      <c r="F55" s="226"/>
      <c r="G55" s="225"/>
      <c r="H55" s="227"/>
      <c r="I55" s="228"/>
      <c r="J55" s="229"/>
      <c r="K55" s="227"/>
      <c r="L55" s="230"/>
      <c r="M55" s="231"/>
      <c r="N55" s="17"/>
      <c r="O55" s="205"/>
      <c r="P55" s="206"/>
      <c r="Q55" s="224"/>
      <c r="R55" s="225"/>
      <c r="S55" s="226"/>
      <c r="T55" s="225"/>
      <c r="U55" s="227"/>
      <c r="V55" s="228"/>
      <c r="W55" s="229"/>
      <c r="X55" s="227"/>
      <c r="Y55" s="230"/>
      <c r="Z55" s="231"/>
    </row>
    <row r="56" spans="1:26" ht="22.5" customHeight="1" thickBot="1" thickTop="1">
      <c r="A56" s="17"/>
      <c r="B56" s="17"/>
      <c r="C56" s="17"/>
      <c r="D56" s="17"/>
      <c r="E56" s="17"/>
      <c r="F56" s="17"/>
      <c r="G56" s="74"/>
      <c r="H56" s="74"/>
      <c r="I56" s="74"/>
      <c r="J56" s="74"/>
      <c r="K56" s="74"/>
      <c r="L56" s="74"/>
      <c r="M56" s="74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22.5" customHeight="1" thickTop="1">
      <c r="A57" s="17"/>
      <c r="B57" s="396" t="s">
        <v>13</v>
      </c>
      <c r="C57" s="397"/>
      <c r="D57" s="398"/>
      <c r="E57" s="382" t="s">
        <v>3</v>
      </c>
      <c r="F57" s="382"/>
      <c r="G57" s="402" t="s">
        <v>25</v>
      </c>
      <c r="H57" s="402"/>
      <c r="I57" s="402"/>
      <c r="J57" s="402"/>
      <c r="K57" s="402"/>
      <c r="L57" s="402"/>
      <c r="M57" s="403"/>
      <c r="N57" s="17"/>
      <c r="O57" s="32"/>
      <c r="P57" s="32"/>
      <c r="Q57" s="32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22.5" customHeight="1">
      <c r="A58" s="17"/>
      <c r="B58" s="399"/>
      <c r="C58" s="400"/>
      <c r="D58" s="401"/>
      <c r="E58" s="383"/>
      <c r="F58" s="383"/>
      <c r="G58" s="404"/>
      <c r="H58" s="404"/>
      <c r="I58" s="404"/>
      <c r="J58" s="404"/>
      <c r="K58" s="404"/>
      <c r="L58" s="404"/>
      <c r="M58" s="405"/>
      <c r="N58" s="17"/>
      <c r="O58" s="37"/>
      <c r="P58" s="37"/>
      <c r="Q58" s="41"/>
      <c r="R58" s="38"/>
      <c r="S58" s="38"/>
      <c r="T58" s="39"/>
      <c r="U58" s="39"/>
      <c r="V58" s="39"/>
      <c r="W58" s="39"/>
      <c r="X58" s="39"/>
      <c r="Y58" s="39"/>
      <c r="Z58" s="39"/>
    </row>
    <row r="59" spans="1:26" ht="22.5" customHeight="1" thickBot="1">
      <c r="A59" s="17"/>
      <c r="B59" s="370" t="s">
        <v>4</v>
      </c>
      <c r="C59" s="371"/>
      <c r="D59" s="394" t="s">
        <v>18</v>
      </c>
      <c r="E59" s="394"/>
      <c r="F59" s="394"/>
      <c r="G59" s="394"/>
      <c r="H59" s="394"/>
      <c r="I59" s="394"/>
      <c r="J59" s="394"/>
      <c r="K59" s="394"/>
      <c r="L59" s="394"/>
      <c r="M59" s="395"/>
      <c r="N59" s="17"/>
      <c r="O59" s="37"/>
      <c r="P59" s="37"/>
      <c r="Q59" s="41"/>
      <c r="R59" s="38"/>
      <c r="S59" s="38"/>
      <c r="T59" s="39"/>
      <c r="U59" s="39"/>
      <c r="V59" s="39"/>
      <c r="W59" s="39"/>
      <c r="X59" s="39"/>
      <c r="Y59" s="39"/>
      <c r="Z59" s="39"/>
    </row>
    <row r="60" spans="1:26" ht="22.5" customHeight="1" thickTop="1">
      <c r="A60" s="17"/>
      <c r="B60" s="12" t="s">
        <v>5</v>
      </c>
      <c r="C60" s="13" t="s">
        <v>6</v>
      </c>
      <c r="D60" s="373" t="s">
        <v>24</v>
      </c>
      <c r="E60" s="374"/>
      <c r="F60" s="374"/>
      <c r="G60" s="374"/>
      <c r="H60" s="375"/>
      <c r="I60" s="23" t="s">
        <v>8</v>
      </c>
      <c r="J60" s="15" t="s">
        <v>9</v>
      </c>
      <c r="K60" s="16" t="s">
        <v>9</v>
      </c>
      <c r="L60" s="47" t="s">
        <v>10</v>
      </c>
      <c r="M60" s="55"/>
      <c r="N60" s="17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22.5" customHeight="1">
      <c r="A61" s="17"/>
      <c r="B61" s="53">
        <v>15</v>
      </c>
      <c r="C61" s="54"/>
      <c r="D61" s="110" t="s">
        <v>91</v>
      </c>
      <c r="E61" s="77"/>
      <c r="F61" s="78" t="s">
        <v>11</v>
      </c>
      <c r="G61" s="77"/>
      <c r="H61" s="111" t="s">
        <v>92</v>
      </c>
      <c r="I61" s="80" t="s">
        <v>18</v>
      </c>
      <c r="J61" s="81" t="s">
        <v>96</v>
      </c>
      <c r="K61" s="81" t="s">
        <v>96</v>
      </c>
      <c r="L61" s="113" t="s">
        <v>18</v>
      </c>
      <c r="M61" s="56"/>
      <c r="N61" s="17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22.5" customHeight="1">
      <c r="A62" s="17"/>
      <c r="B62" s="49">
        <v>16</v>
      </c>
      <c r="C62" s="50"/>
      <c r="D62" s="103" t="s">
        <v>18</v>
      </c>
      <c r="E62" s="84"/>
      <c r="F62" s="85" t="s">
        <v>11</v>
      </c>
      <c r="G62" s="84"/>
      <c r="H62" s="104" t="s">
        <v>93</v>
      </c>
      <c r="I62" s="87" t="s">
        <v>94</v>
      </c>
      <c r="J62" s="88" t="s">
        <v>95</v>
      </c>
      <c r="K62" s="88" t="s">
        <v>95</v>
      </c>
      <c r="L62" s="83" t="s">
        <v>94</v>
      </c>
      <c r="M62" s="123"/>
      <c r="N62" s="17"/>
      <c r="O62" s="35"/>
      <c r="P62" s="27"/>
      <c r="Q62" s="25"/>
      <c r="R62" s="25"/>
      <c r="S62" s="36"/>
      <c r="T62" s="25"/>
      <c r="U62" s="25"/>
      <c r="V62" s="25"/>
      <c r="W62" s="25"/>
      <c r="X62" s="25"/>
      <c r="Y62" s="25"/>
      <c r="Z62" s="25"/>
    </row>
    <row r="63" spans="1:26" ht="22.5" customHeight="1" thickBot="1">
      <c r="A63" s="1"/>
      <c r="B63" s="58"/>
      <c r="C63" s="59"/>
      <c r="D63" s="60"/>
      <c r="E63" s="61"/>
      <c r="F63" s="62"/>
      <c r="G63" s="61"/>
      <c r="H63" s="63"/>
      <c r="I63" s="64"/>
      <c r="J63" s="65"/>
      <c r="K63" s="63"/>
      <c r="L63" s="66"/>
      <c r="M63" s="57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9" ht="21" customHeight="1" thickTop="1">
      <c r="A64" s="1"/>
      <c r="B64" s="7"/>
      <c r="C64" s="8"/>
      <c r="D64" s="4"/>
      <c r="E64" s="5"/>
      <c r="F64" s="9"/>
      <c r="G64" s="5"/>
      <c r="H64" s="5"/>
      <c r="I64" s="1"/>
    </row>
    <row r="65" spans="2:8" ht="21" customHeight="1">
      <c r="B65" s="3"/>
      <c r="C65" s="3"/>
      <c r="D65" s="3"/>
      <c r="E65" s="3"/>
      <c r="F65" s="3"/>
      <c r="G65" s="3"/>
      <c r="H65" s="3"/>
    </row>
    <row r="66" ht="21" customHeight="1"/>
  </sheetData>
  <sheetProtection/>
  <mergeCells count="83">
    <mergeCell ref="O48:P49"/>
    <mergeCell ref="Q48:Q49"/>
    <mergeCell ref="R48:S49"/>
    <mergeCell ref="O50:P50"/>
    <mergeCell ref="Q50:Z50"/>
    <mergeCell ref="Q51:U51"/>
    <mergeCell ref="T48:Z49"/>
    <mergeCell ref="D33:H33"/>
    <mergeCell ref="D39:D40"/>
    <mergeCell ref="E39:F40"/>
    <mergeCell ref="D48:D49"/>
    <mergeCell ref="D50:M50"/>
    <mergeCell ref="D51:H51"/>
    <mergeCell ref="D42:H42"/>
    <mergeCell ref="E48:F49"/>
    <mergeCell ref="G48:M49"/>
    <mergeCell ref="D5:M5"/>
    <mergeCell ref="G12:M13"/>
    <mergeCell ref="Q24:U24"/>
    <mergeCell ref="D32:M32"/>
    <mergeCell ref="D30:D31"/>
    <mergeCell ref="G39:M40"/>
    <mergeCell ref="O21:P22"/>
    <mergeCell ref="Q21:Q22"/>
    <mergeCell ref="R21:S22"/>
    <mergeCell ref="T21:Z22"/>
    <mergeCell ref="E3:F4"/>
    <mergeCell ref="D6:H6"/>
    <mergeCell ref="D21:D22"/>
    <mergeCell ref="E21:F22"/>
    <mergeCell ref="G21:M22"/>
    <mergeCell ref="T3:Z4"/>
    <mergeCell ref="T12:Z13"/>
    <mergeCell ref="Q5:Z5"/>
    <mergeCell ref="D3:D4"/>
    <mergeCell ref="G3:M4"/>
    <mergeCell ref="B12:C13"/>
    <mergeCell ref="E12:F13"/>
    <mergeCell ref="Q15:U15"/>
    <mergeCell ref="R12:S13"/>
    <mergeCell ref="Q12:Q13"/>
    <mergeCell ref="G57:M58"/>
    <mergeCell ref="B14:C14"/>
    <mergeCell ref="D15:H15"/>
    <mergeCell ref="B23:C23"/>
    <mergeCell ref="D14:M14"/>
    <mergeCell ref="B59:C59"/>
    <mergeCell ref="B57:D58"/>
    <mergeCell ref="E30:F31"/>
    <mergeCell ref="B32:C32"/>
    <mergeCell ref="G30:M31"/>
    <mergeCell ref="D60:H60"/>
    <mergeCell ref="B39:C40"/>
    <mergeCell ref="B41:C41"/>
    <mergeCell ref="B48:C49"/>
    <mergeCell ref="B50:C50"/>
    <mergeCell ref="D59:M59"/>
    <mergeCell ref="D41:M41"/>
    <mergeCell ref="B3:C4"/>
    <mergeCell ref="D12:D13"/>
    <mergeCell ref="E57:F58"/>
    <mergeCell ref="D24:H24"/>
    <mergeCell ref="B21:C22"/>
    <mergeCell ref="B30:C31"/>
    <mergeCell ref="D23:M23"/>
    <mergeCell ref="B5:C5"/>
    <mergeCell ref="O3:P4"/>
    <mergeCell ref="Q3:Q4"/>
    <mergeCell ref="R3:S4"/>
    <mergeCell ref="O5:P5"/>
    <mergeCell ref="O12:P13"/>
    <mergeCell ref="O14:P14"/>
    <mergeCell ref="Q14:Z14"/>
    <mergeCell ref="Q6:U6"/>
    <mergeCell ref="O23:P23"/>
    <mergeCell ref="Q23:Z23"/>
    <mergeCell ref="Q42:U42"/>
    <mergeCell ref="O39:P40"/>
    <mergeCell ref="Q39:Q40"/>
    <mergeCell ref="R39:S40"/>
    <mergeCell ref="T39:Z40"/>
    <mergeCell ref="O41:P41"/>
    <mergeCell ref="Q41:Z41"/>
  </mergeCells>
  <printOptions/>
  <pageMargins left="0.3937007874015748" right="0.3937007874015748" top="0.7086614173228347" bottom="0.15748031496062992" header="0.31496062992125984" footer="0.31496062992125984"/>
  <pageSetup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4"/>
  <sheetViews>
    <sheetView zoomScalePageLayoutView="0" workbookViewId="0" topLeftCell="A130">
      <selection activeCell="Y123" sqref="Y123"/>
    </sheetView>
  </sheetViews>
  <sheetFormatPr defaultColWidth="9.00390625" defaultRowHeight="13.5"/>
  <cols>
    <col min="1" max="1" width="15.625" style="0" customWidth="1"/>
    <col min="2" max="2" width="5.125" style="0" customWidth="1"/>
    <col min="3" max="3" width="3.625" style="0" customWidth="1"/>
    <col min="4" max="5" width="5.125" style="0" customWidth="1"/>
    <col min="6" max="6" width="3.625" style="0" customWidth="1"/>
    <col min="7" max="8" width="5.125" style="0" customWidth="1"/>
    <col min="9" max="9" width="3.625" style="0" customWidth="1"/>
    <col min="10" max="10" width="5.125" style="0" customWidth="1"/>
    <col min="11" max="13" width="2.125" style="0" customWidth="1"/>
    <col min="14" max="22" width="6.625" style="0" customWidth="1"/>
  </cols>
  <sheetData>
    <row r="1" spans="1:22" ht="19.5" customHeight="1">
      <c r="A1" s="455" t="s">
        <v>39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</row>
    <row r="2" spans="1:22" ht="19.5" customHeight="1">
      <c r="A2" s="436" t="s">
        <v>182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</row>
    <row r="3" spans="1:22" ht="30" customHeight="1">
      <c r="A3" s="127" t="s">
        <v>183</v>
      </c>
      <c r="B3" s="437" t="str">
        <f>IF(A4="","",A4)</f>
        <v>FC長岡京</v>
      </c>
      <c r="C3" s="437"/>
      <c r="D3" s="437"/>
      <c r="E3" s="437" t="str">
        <f>IF(A9="","",A9)</f>
        <v>ヴァレンティア</v>
      </c>
      <c r="F3" s="437"/>
      <c r="G3" s="437"/>
      <c r="H3" s="437" t="str">
        <f>IF(A14="","",A14)</f>
        <v>舞　鶴</v>
      </c>
      <c r="I3" s="437"/>
      <c r="J3" s="437"/>
      <c r="K3" s="438"/>
      <c r="L3" s="438"/>
      <c r="M3" s="438"/>
      <c r="N3" s="128" t="s">
        <v>184</v>
      </c>
      <c r="O3" s="127" t="s">
        <v>185</v>
      </c>
      <c r="P3" s="127" t="s">
        <v>186</v>
      </c>
      <c r="Q3" s="127" t="s">
        <v>187</v>
      </c>
      <c r="R3" s="127" t="s">
        <v>188</v>
      </c>
      <c r="S3" s="127" t="s">
        <v>189</v>
      </c>
      <c r="T3" s="127" t="s">
        <v>190</v>
      </c>
      <c r="U3" s="127" t="s">
        <v>191</v>
      </c>
      <c r="V3" s="129" t="s">
        <v>192</v>
      </c>
    </row>
    <row r="4" spans="1:22" ht="13.5" customHeight="1">
      <c r="A4" s="420" t="s">
        <v>155</v>
      </c>
      <c r="B4" s="422"/>
      <c r="C4" s="422"/>
      <c r="D4" s="422"/>
      <c r="E4" s="421">
        <f>IF(E7&lt;&gt;"",IF(E7&lt;&gt;"PK",E7,E8),"")</f>
      </c>
      <c r="F4" s="421"/>
      <c r="G4" s="421"/>
      <c r="H4" s="421">
        <f>IF(H7&lt;&gt;"",IF(H7&lt;&gt;"PK",H7,H8),"")</f>
      </c>
      <c r="I4" s="421"/>
      <c r="J4" s="421"/>
      <c r="K4" s="423"/>
      <c r="L4" s="424"/>
      <c r="M4" s="425"/>
      <c r="N4" s="432">
        <f>COUNTIF($B4:$M4,"◎")</f>
        <v>0</v>
      </c>
      <c r="O4" s="410">
        <f>COUNTIF($B4:$M4,"○")</f>
        <v>0</v>
      </c>
      <c r="P4" s="410">
        <f>COUNTIF($B4:$M4,"△")</f>
        <v>0</v>
      </c>
      <c r="Q4" s="410">
        <f>COUNTIF($B4:$M4,"●")</f>
        <v>0</v>
      </c>
      <c r="R4" s="410">
        <f>4*$N4+2*$O4+1*$P4</f>
        <v>0</v>
      </c>
      <c r="S4" s="410">
        <f>SUM(B5,E5,H5,K5)</f>
        <v>0</v>
      </c>
      <c r="T4" s="410">
        <f>SUM(D5,G5,J5,M5)</f>
        <v>0</v>
      </c>
      <c r="U4" s="410">
        <f>S4-T4</f>
        <v>0</v>
      </c>
      <c r="V4" s="411">
        <f>SUMPRODUCT((R4:R18*10^5+U4:U18&gt;R4*10^5+U4)*1)+1</f>
        <v>1</v>
      </c>
    </row>
    <row r="5" spans="1:22" ht="13.5" customHeight="1">
      <c r="A5" s="420"/>
      <c r="B5" s="422"/>
      <c r="C5" s="422"/>
      <c r="D5" s="422"/>
      <c r="E5" s="317"/>
      <c r="F5" s="314" t="s">
        <v>194</v>
      </c>
      <c r="G5" s="315"/>
      <c r="H5" s="313"/>
      <c r="I5" s="314" t="s">
        <v>194</v>
      </c>
      <c r="J5" s="315"/>
      <c r="K5" s="426"/>
      <c r="L5" s="427"/>
      <c r="M5" s="428"/>
      <c r="N5" s="432"/>
      <c r="O5" s="410"/>
      <c r="P5" s="410"/>
      <c r="Q5" s="410"/>
      <c r="R5" s="410"/>
      <c r="S5" s="410"/>
      <c r="T5" s="410"/>
      <c r="U5" s="410"/>
      <c r="V5" s="412"/>
    </row>
    <row r="6" spans="1:22" ht="13.5" customHeight="1">
      <c r="A6" s="420"/>
      <c r="B6" s="422"/>
      <c r="C6" s="422"/>
      <c r="D6" s="422"/>
      <c r="E6" s="310"/>
      <c r="F6" s="308" t="s">
        <v>195</v>
      </c>
      <c r="G6" s="309"/>
      <c r="H6" s="310"/>
      <c r="I6" s="308" t="s">
        <v>195</v>
      </c>
      <c r="J6" s="309"/>
      <c r="K6" s="426"/>
      <c r="L6" s="427"/>
      <c r="M6" s="428"/>
      <c r="N6" s="432"/>
      <c r="O6" s="410"/>
      <c r="P6" s="410"/>
      <c r="Q6" s="410"/>
      <c r="R6" s="410"/>
      <c r="S6" s="410"/>
      <c r="T6" s="410"/>
      <c r="U6" s="410"/>
      <c r="V6" s="412"/>
    </row>
    <row r="7" spans="1:22" ht="13.5" customHeight="1">
      <c r="A7" s="420"/>
      <c r="B7" s="422"/>
      <c r="C7" s="422"/>
      <c r="D7" s="422"/>
      <c r="E7" s="439">
        <f>IF(AND(E5&lt;&gt;"",G5&lt;&gt;""),IF(E5&gt;G5,"◎",IF(E5&lt;G5,"●","PK")),"")</f>
      </c>
      <c r="F7" s="440"/>
      <c r="G7" s="441"/>
      <c r="H7" s="439">
        <f>IF(AND(H5&lt;&gt;"",J5&lt;&gt;""),IF(H5&gt;J5,"◎",IF(H5&lt;J5,"●","PK")),"")</f>
      </c>
      <c r="I7" s="440"/>
      <c r="J7" s="441"/>
      <c r="K7" s="426"/>
      <c r="L7" s="427"/>
      <c r="M7" s="428"/>
      <c r="N7" s="432"/>
      <c r="O7" s="410"/>
      <c r="P7" s="410"/>
      <c r="Q7" s="410"/>
      <c r="R7" s="410"/>
      <c r="S7" s="410"/>
      <c r="T7" s="410"/>
      <c r="U7" s="410"/>
      <c r="V7" s="412"/>
    </row>
    <row r="8" spans="1:22" ht="13.5" customHeight="1">
      <c r="A8" s="420"/>
      <c r="B8" s="422"/>
      <c r="C8" s="422"/>
      <c r="D8" s="422"/>
      <c r="E8" s="417">
        <f>IF(AND(E6&lt;&gt;"",G6&lt;&gt;""),IF(E6&gt;G6,"○",IF(E6&lt;G6,"△","エラー")),"")</f>
      </c>
      <c r="F8" s="418"/>
      <c r="G8" s="419"/>
      <c r="H8" s="417">
        <f>IF(AND(H6&lt;&gt;"",J6&lt;&gt;""),IF(H6&gt;J6,"○",IF(H6&lt;J6,"△","エラー")),"")</f>
      </c>
      <c r="I8" s="418"/>
      <c r="J8" s="419"/>
      <c r="K8" s="429"/>
      <c r="L8" s="430"/>
      <c r="M8" s="431"/>
      <c r="N8" s="432"/>
      <c r="O8" s="410"/>
      <c r="P8" s="410"/>
      <c r="Q8" s="410"/>
      <c r="R8" s="410"/>
      <c r="S8" s="410"/>
      <c r="T8" s="410"/>
      <c r="U8" s="410"/>
      <c r="V8" s="413"/>
    </row>
    <row r="9" spans="1:22" ht="13.5" customHeight="1">
      <c r="A9" s="420" t="s">
        <v>0</v>
      </c>
      <c r="B9" s="421">
        <f>IF(B12&lt;&gt;"",IF(B12&lt;&gt;"PK",B12,B13),"")</f>
      </c>
      <c r="C9" s="421"/>
      <c r="D9" s="421"/>
      <c r="E9" s="422"/>
      <c r="F9" s="422"/>
      <c r="G9" s="422"/>
      <c r="H9" s="433">
        <f>IF(H12&lt;&gt;"",IF(H12&lt;&gt;"PK",H12,H13),"")</f>
      </c>
      <c r="I9" s="434"/>
      <c r="J9" s="435"/>
      <c r="K9" s="423"/>
      <c r="L9" s="424"/>
      <c r="M9" s="425"/>
      <c r="N9" s="432">
        <f>COUNTIF($B9:$M9,"◎")</f>
        <v>0</v>
      </c>
      <c r="O9" s="410">
        <f>COUNTIF($B9:$M9,"○")</f>
        <v>0</v>
      </c>
      <c r="P9" s="410">
        <f>COUNTIF($B9:$M9,"△")</f>
        <v>0</v>
      </c>
      <c r="Q9" s="410">
        <f>COUNTIF($B9:$M9,"●")</f>
        <v>0</v>
      </c>
      <c r="R9" s="410">
        <f>4*$N9+2*$O9+1*$P9</f>
        <v>0</v>
      </c>
      <c r="S9" s="410">
        <f>SUM(B10,E10,H10,K10)</f>
        <v>0</v>
      </c>
      <c r="T9" s="410">
        <f>SUM(D10,G10,J10,M10)</f>
        <v>0</v>
      </c>
      <c r="U9" s="410">
        <f>S9-T9</f>
        <v>0</v>
      </c>
      <c r="V9" s="411">
        <f>SUMPRODUCT((R4:R18*10^5+U4:U18&gt;R9*10^5+U9)*1)+1</f>
        <v>1</v>
      </c>
    </row>
    <row r="10" spans="1:22" ht="13.5" customHeight="1">
      <c r="A10" s="420"/>
      <c r="B10" s="306">
        <f>IF(G5="","",G5)</f>
      </c>
      <c r="C10" s="314" t="s">
        <v>194</v>
      </c>
      <c r="D10" s="315">
        <f>IF(E5="","",E5)</f>
      </c>
      <c r="E10" s="422"/>
      <c r="F10" s="422"/>
      <c r="G10" s="422"/>
      <c r="H10" s="313"/>
      <c r="I10" s="314" t="s">
        <v>194</v>
      </c>
      <c r="J10" s="315"/>
      <c r="K10" s="426"/>
      <c r="L10" s="427"/>
      <c r="M10" s="428"/>
      <c r="N10" s="432"/>
      <c r="O10" s="410"/>
      <c r="P10" s="410"/>
      <c r="Q10" s="410"/>
      <c r="R10" s="410"/>
      <c r="S10" s="410"/>
      <c r="T10" s="410"/>
      <c r="U10" s="410"/>
      <c r="V10" s="412"/>
    </row>
    <row r="11" spans="1:22" ht="13.5" customHeight="1">
      <c r="A11" s="420"/>
      <c r="B11" s="311">
        <f>IF(G6="","",G6)</f>
      </c>
      <c r="C11" s="312" t="s">
        <v>195</v>
      </c>
      <c r="D11" s="316">
        <f>IF(E6="","",E6)</f>
      </c>
      <c r="E11" s="422"/>
      <c r="F11" s="422"/>
      <c r="G11" s="422"/>
      <c r="H11" s="310"/>
      <c r="I11" s="308" t="s">
        <v>195</v>
      </c>
      <c r="J11" s="309"/>
      <c r="K11" s="426"/>
      <c r="L11" s="427"/>
      <c r="M11" s="428"/>
      <c r="N11" s="432"/>
      <c r="O11" s="410"/>
      <c r="P11" s="410"/>
      <c r="Q11" s="410"/>
      <c r="R11" s="410"/>
      <c r="S11" s="410"/>
      <c r="T11" s="410"/>
      <c r="U11" s="410"/>
      <c r="V11" s="412"/>
    </row>
    <row r="12" spans="1:22" ht="13.5" customHeight="1">
      <c r="A12" s="420"/>
      <c r="B12" s="439">
        <f>IF(AND(B10&lt;&gt;"",D10&lt;&gt;""),IF(B10&gt;D10,"◎",IF(B10&lt;D10,"●","PK")),"")</f>
      </c>
      <c r="C12" s="440"/>
      <c r="D12" s="441"/>
      <c r="E12" s="422"/>
      <c r="F12" s="422"/>
      <c r="G12" s="422"/>
      <c r="H12" s="439">
        <f>IF(AND(H10&lt;&gt;"",J10&lt;&gt;""),IF(H10&gt;J10,"◎",IF(H10&lt;J10,"●","PK")),"")</f>
      </c>
      <c r="I12" s="440"/>
      <c r="J12" s="441"/>
      <c r="K12" s="426"/>
      <c r="L12" s="427"/>
      <c r="M12" s="428"/>
      <c r="N12" s="432"/>
      <c r="O12" s="410"/>
      <c r="P12" s="410"/>
      <c r="Q12" s="410"/>
      <c r="R12" s="410"/>
      <c r="S12" s="410"/>
      <c r="T12" s="410"/>
      <c r="U12" s="410"/>
      <c r="V12" s="412"/>
    </row>
    <row r="13" spans="1:22" ht="13.5" customHeight="1">
      <c r="A13" s="420"/>
      <c r="B13" s="448">
        <f>IF(AND(B11&lt;&gt;"",D11&lt;&gt;""),IF(B11&gt;D11,"○",IF(B11&lt;D11,"△","エラー")),"")</f>
      </c>
      <c r="C13" s="449"/>
      <c r="D13" s="450"/>
      <c r="E13" s="422"/>
      <c r="F13" s="422"/>
      <c r="G13" s="422"/>
      <c r="H13" s="417">
        <f>IF(AND(H11&lt;&gt;"",J11&lt;&gt;""),IF(H11&gt;J11,"○",IF(H11&lt;J11,"△","エラー")),"")</f>
      </c>
      <c r="I13" s="418"/>
      <c r="J13" s="419"/>
      <c r="K13" s="429"/>
      <c r="L13" s="430"/>
      <c r="M13" s="431"/>
      <c r="N13" s="432"/>
      <c r="O13" s="410"/>
      <c r="P13" s="410"/>
      <c r="Q13" s="410"/>
      <c r="R13" s="410"/>
      <c r="S13" s="410"/>
      <c r="T13" s="410"/>
      <c r="U13" s="410"/>
      <c r="V13" s="413"/>
    </row>
    <row r="14" spans="1:22" ht="13.5" customHeight="1">
      <c r="A14" s="420" t="s">
        <v>208</v>
      </c>
      <c r="B14" s="421">
        <f>IF(B17&lt;&gt;"",IF(B17&lt;&gt;"PK",B17,B18),"")</f>
      </c>
      <c r="C14" s="421"/>
      <c r="D14" s="421"/>
      <c r="E14" s="421">
        <f>IF(E17&lt;&gt;"",IF(E17&lt;&gt;"PK",E17,E18),"")</f>
      </c>
      <c r="F14" s="421"/>
      <c r="G14" s="421"/>
      <c r="H14" s="422"/>
      <c r="I14" s="422"/>
      <c r="J14" s="422"/>
      <c r="K14" s="423"/>
      <c r="L14" s="424"/>
      <c r="M14" s="425"/>
      <c r="N14" s="432">
        <f>COUNTIF($B14:$M14,"◎")</f>
        <v>0</v>
      </c>
      <c r="O14" s="410">
        <f>COUNTIF($B14:$M14,"○")</f>
        <v>0</v>
      </c>
      <c r="P14" s="410">
        <f>COUNTIF($B14:$M14,"△")</f>
        <v>0</v>
      </c>
      <c r="Q14" s="410">
        <f>COUNTIF($B14:$M14,"●")</f>
        <v>0</v>
      </c>
      <c r="R14" s="410">
        <f>4*$N14+2*$O14+1*$P14</f>
        <v>0</v>
      </c>
      <c r="S14" s="410">
        <f>SUM(B15,E15,H15,K15)</f>
        <v>0</v>
      </c>
      <c r="T14" s="410">
        <f>SUM(D15,G15,J15,M15)</f>
        <v>0</v>
      </c>
      <c r="U14" s="410">
        <f>S14-T14</f>
        <v>0</v>
      </c>
      <c r="V14" s="411">
        <f>SUMPRODUCT((R4:R18*10^5+U4:U18&gt;R14*10^5+U14)*1)+1</f>
        <v>1</v>
      </c>
    </row>
    <row r="15" spans="1:22" ht="13.5" customHeight="1">
      <c r="A15" s="420"/>
      <c r="B15" s="317">
        <f>IF(J5="","",J5)</f>
      </c>
      <c r="C15" s="314" t="s">
        <v>194</v>
      </c>
      <c r="D15" s="315">
        <f>IF(H5="","",H5)</f>
      </c>
      <c r="E15" s="313">
        <f>IF(J10="","",J10)</f>
      </c>
      <c r="F15" s="314" t="s">
        <v>194</v>
      </c>
      <c r="G15" s="315">
        <f>IF(H10="","",H10)</f>
      </c>
      <c r="H15" s="422"/>
      <c r="I15" s="422"/>
      <c r="J15" s="422"/>
      <c r="K15" s="426"/>
      <c r="L15" s="454"/>
      <c r="M15" s="428"/>
      <c r="N15" s="432"/>
      <c r="O15" s="410"/>
      <c r="P15" s="410"/>
      <c r="Q15" s="410"/>
      <c r="R15" s="410"/>
      <c r="S15" s="410"/>
      <c r="T15" s="410"/>
      <c r="U15" s="410"/>
      <c r="V15" s="412"/>
    </row>
    <row r="16" spans="1:22" ht="13.5" customHeight="1">
      <c r="A16" s="420"/>
      <c r="B16" s="313">
        <f>IF(J6="","",J6)</f>
      </c>
      <c r="C16" s="314" t="s">
        <v>195</v>
      </c>
      <c r="D16" s="315">
        <f>IF(H6="","",H6)</f>
      </c>
      <c r="E16" s="313">
        <f>IF(J11="","",J11)</f>
      </c>
      <c r="F16" s="314" t="s">
        <v>195</v>
      </c>
      <c r="G16" s="315">
        <f>IF(H11="","",H11)</f>
      </c>
      <c r="H16" s="422"/>
      <c r="I16" s="422"/>
      <c r="J16" s="422"/>
      <c r="K16" s="426"/>
      <c r="L16" s="454"/>
      <c r="M16" s="428"/>
      <c r="N16" s="432"/>
      <c r="O16" s="410"/>
      <c r="P16" s="410"/>
      <c r="Q16" s="410"/>
      <c r="R16" s="410"/>
      <c r="S16" s="410"/>
      <c r="T16" s="410"/>
      <c r="U16" s="410"/>
      <c r="V16" s="412"/>
    </row>
    <row r="17" spans="1:22" ht="13.5" customHeight="1">
      <c r="A17" s="420"/>
      <c r="B17" s="439">
        <f>IF(AND(B15&lt;&gt;"",D15&lt;&gt;""),IF(B15&gt;D15,"◎",IF(B15&lt;D15,"●","PK")),"")</f>
      </c>
      <c r="C17" s="440"/>
      <c r="D17" s="441"/>
      <c r="E17" s="439">
        <f>IF(AND(E15&lt;&gt;"",G15&lt;&gt;""),IF(E15&gt;G15,"◎",IF(E15&lt;G15,"●","PK")),"")</f>
      </c>
      <c r="F17" s="440"/>
      <c r="G17" s="441"/>
      <c r="H17" s="422"/>
      <c r="I17" s="422"/>
      <c r="J17" s="422"/>
      <c r="K17" s="426"/>
      <c r="L17" s="454"/>
      <c r="M17" s="428"/>
      <c r="N17" s="432"/>
      <c r="O17" s="410"/>
      <c r="P17" s="410"/>
      <c r="Q17" s="410"/>
      <c r="R17" s="410"/>
      <c r="S17" s="410"/>
      <c r="T17" s="410"/>
      <c r="U17" s="410"/>
      <c r="V17" s="412"/>
    </row>
    <row r="18" spans="1:22" ht="13.5" customHeight="1">
      <c r="A18" s="420"/>
      <c r="B18" s="417">
        <f>IF(AND(B16&lt;&gt;"",D16&lt;&gt;""),IF(B16&gt;D16,"○",IF(B16&lt;D16,"△","エラー")),"")</f>
      </c>
      <c r="C18" s="418"/>
      <c r="D18" s="419"/>
      <c r="E18" s="417">
        <f>IF(AND(E16&lt;&gt;"",G16&lt;&gt;""),IF(E16&gt;G16,"○",IF(E16&lt;G16,"△","エラー")),"")</f>
      </c>
      <c r="F18" s="418"/>
      <c r="G18" s="419"/>
      <c r="H18" s="422"/>
      <c r="I18" s="422"/>
      <c r="J18" s="422"/>
      <c r="K18" s="429"/>
      <c r="L18" s="430"/>
      <c r="M18" s="431"/>
      <c r="N18" s="432"/>
      <c r="O18" s="410"/>
      <c r="P18" s="410"/>
      <c r="Q18" s="410"/>
      <c r="R18" s="410"/>
      <c r="S18" s="410"/>
      <c r="T18" s="410"/>
      <c r="U18" s="410"/>
      <c r="V18" s="413"/>
    </row>
    <row r="19" spans="1:22" ht="13.5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</row>
    <row r="20" spans="1:22" ht="19.5" customHeight="1">
      <c r="A20" s="436" t="s">
        <v>196</v>
      </c>
      <c r="B20" s="436"/>
      <c r="C20" s="436"/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</row>
    <row r="21" spans="1:22" ht="30" customHeight="1">
      <c r="A21" s="127" t="s">
        <v>183</v>
      </c>
      <c r="B21" s="437" t="str">
        <f>IF(A22="","",A22)</f>
        <v>ルセーロ</v>
      </c>
      <c r="C21" s="437"/>
      <c r="D21" s="437"/>
      <c r="E21" s="437" t="str">
        <f>IF(A27="","",A27)</f>
        <v>らくほく</v>
      </c>
      <c r="F21" s="437"/>
      <c r="G21" s="437"/>
      <c r="H21" s="437" t="str">
        <f>IF(A32="","",A32)</f>
        <v>久御山</v>
      </c>
      <c r="I21" s="437"/>
      <c r="J21" s="437"/>
      <c r="K21" s="438"/>
      <c r="L21" s="438"/>
      <c r="M21" s="438"/>
      <c r="N21" s="128" t="s">
        <v>184</v>
      </c>
      <c r="O21" s="127" t="s">
        <v>185</v>
      </c>
      <c r="P21" s="127" t="s">
        <v>186</v>
      </c>
      <c r="Q21" s="127" t="s">
        <v>187</v>
      </c>
      <c r="R21" s="127" t="s">
        <v>188</v>
      </c>
      <c r="S21" s="127" t="s">
        <v>189</v>
      </c>
      <c r="T21" s="127" t="s">
        <v>190</v>
      </c>
      <c r="U21" s="127" t="s">
        <v>191</v>
      </c>
      <c r="V21" s="129" t="s">
        <v>193</v>
      </c>
    </row>
    <row r="22" spans="1:22" ht="13.5" customHeight="1">
      <c r="A22" s="420" t="s">
        <v>15</v>
      </c>
      <c r="B22" s="422"/>
      <c r="C22" s="422"/>
      <c r="D22" s="422"/>
      <c r="E22" s="421">
        <f>IF(E25&lt;&gt;"",IF(E25&lt;&gt;"PK",E25,E26),"")</f>
      </c>
      <c r="F22" s="421"/>
      <c r="G22" s="421"/>
      <c r="H22" s="421">
        <f>IF(H25&lt;&gt;"",IF(H25&lt;&gt;"PK",H25,H26),"")</f>
      </c>
      <c r="I22" s="421"/>
      <c r="J22" s="421"/>
      <c r="K22" s="423"/>
      <c r="L22" s="424"/>
      <c r="M22" s="425"/>
      <c r="N22" s="432">
        <f>COUNTIF($B22:$M22,"◎")</f>
        <v>0</v>
      </c>
      <c r="O22" s="410">
        <f>COUNTIF($B22:$M22,"○")</f>
        <v>0</v>
      </c>
      <c r="P22" s="410">
        <f>COUNTIF($B22:$M22,"△")</f>
        <v>0</v>
      </c>
      <c r="Q22" s="410">
        <f>COUNTIF($B22:$M22,"●")</f>
        <v>0</v>
      </c>
      <c r="R22" s="410">
        <f>4*$N22+2*$O22+1*$P22</f>
        <v>0</v>
      </c>
      <c r="S22" s="410">
        <f>SUM(B23,E23,H23,K23)</f>
        <v>0</v>
      </c>
      <c r="T22" s="410">
        <f>SUM(D23,G23,J23,M23)</f>
        <v>0</v>
      </c>
      <c r="U22" s="410">
        <f>S22-T22</f>
        <v>0</v>
      </c>
      <c r="V22" s="411">
        <f>SUMPRODUCT((R22:R36*10^5+U22:U36&gt;R22*10^5+U22)*1)+1</f>
        <v>1</v>
      </c>
    </row>
    <row r="23" spans="1:22" ht="13.5" customHeight="1">
      <c r="A23" s="420"/>
      <c r="B23" s="422"/>
      <c r="C23" s="422"/>
      <c r="D23" s="422"/>
      <c r="E23" s="317"/>
      <c r="F23" s="314" t="s">
        <v>194</v>
      </c>
      <c r="G23" s="315"/>
      <c r="H23" s="313"/>
      <c r="I23" s="314" t="s">
        <v>194</v>
      </c>
      <c r="J23" s="315"/>
      <c r="K23" s="426"/>
      <c r="L23" s="427"/>
      <c r="M23" s="428"/>
      <c r="N23" s="432"/>
      <c r="O23" s="410"/>
      <c r="P23" s="410"/>
      <c r="Q23" s="410"/>
      <c r="R23" s="410"/>
      <c r="S23" s="410"/>
      <c r="T23" s="410"/>
      <c r="U23" s="410"/>
      <c r="V23" s="412"/>
    </row>
    <row r="24" spans="1:22" ht="13.5" customHeight="1">
      <c r="A24" s="420"/>
      <c r="B24" s="422"/>
      <c r="C24" s="422"/>
      <c r="D24" s="422"/>
      <c r="E24" s="310"/>
      <c r="F24" s="308" t="s">
        <v>195</v>
      </c>
      <c r="G24" s="309"/>
      <c r="H24" s="310"/>
      <c r="I24" s="308" t="s">
        <v>195</v>
      </c>
      <c r="J24" s="309"/>
      <c r="K24" s="426"/>
      <c r="L24" s="427"/>
      <c r="M24" s="428"/>
      <c r="N24" s="432"/>
      <c r="O24" s="410"/>
      <c r="P24" s="410"/>
      <c r="Q24" s="410"/>
      <c r="R24" s="410"/>
      <c r="S24" s="410"/>
      <c r="T24" s="410"/>
      <c r="U24" s="410"/>
      <c r="V24" s="412"/>
    </row>
    <row r="25" spans="1:22" ht="13.5" customHeight="1">
      <c r="A25" s="420"/>
      <c r="B25" s="422"/>
      <c r="C25" s="422"/>
      <c r="D25" s="422"/>
      <c r="E25" s="414">
        <f>IF(AND(E23&lt;&gt;"",G23&lt;&gt;""),IF(E23&gt;G23,"◎",IF(E23&lt;G23,"●","PK")),"")</f>
      </c>
      <c r="F25" s="415"/>
      <c r="G25" s="416"/>
      <c r="H25" s="451">
        <f>IF(AND(H23&lt;&gt;"",J23&lt;&gt;""),IF(H23&gt;J23,"◎",IF(H23&lt;J23,"●","PK")),"")</f>
      </c>
      <c r="I25" s="452"/>
      <c r="J25" s="453"/>
      <c r="K25" s="426"/>
      <c r="L25" s="427"/>
      <c r="M25" s="428"/>
      <c r="N25" s="432"/>
      <c r="O25" s="410"/>
      <c r="P25" s="410"/>
      <c r="Q25" s="410"/>
      <c r="R25" s="410"/>
      <c r="S25" s="410"/>
      <c r="T25" s="410"/>
      <c r="U25" s="410"/>
      <c r="V25" s="412"/>
    </row>
    <row r="26" spans="1:22" ht="13.5" customHeight="1">
      <c r="A26" s="420"/>
      <c r="B26" s="422"/>
      <c r="C26" s="422"/>
      <c r="D26" s="422"/>
      <c r="E26" s="417">
        <f>IF(AND(E24&lt;&gt;"",G24&lt;&gt;""),IF(E24&gt;G24,"○",IF(E24&lt;G24,"△","エラー")),"")</f>
      </c>
      <c r="F26" s="418"/>
      <c r="G26" s="419"/>
      <c r="H26" s="448">
        <f>IF(AND(H24&lt;&gt;"",J24&lt;&gt;""),IF(H24&gt;J24,"○",IF(H24&lt;J24,"△","エラー")),"")</f>
      </c>
      <c r="I26" s="449"/>
      <c r="J26" s="450"/>
      <c r="K26" s="429"/>
      <c r="L26" s="430"/>
      <c r="M26" s="431"/>
      <c r="N26" s="432"/>
      <c r="O26" s="410"/>
      <c r="P26" s="410"/>
      <c r="Q26" s="410"/>
      <c r="R26" s="410"/>
      <c r="S26" s="410"/>
      <c r="T26" s="410"/>
      <c r="U26" s="410"/>
      <c r="V26" s="413"/>
    </row>
    <row r="27" spans="1:22" ht="13.5" customHeight="1">
      <c r="A27" s="420" t="s">
        <v>31</v>
      </c>
      <c r="B27" s="421">
        <f>IF(B30&lt;&gt;"",IF(B30&lt;&gt;"PK",B30,B31),"")</f>
      </c>
      <c r="C27" s="421"/>
      <c r="D27" s="421"/>
      <c r="E27" s="422"/>
      <c r="F27" s="422"/>
      <c r="G27" s="422"/>
      <c r="H27" s="433">
        <f>IF(H30&lt;&gt;"",IF(H30&lt;&gt;"PK",H30,H31),"")</f>
      </c>
      <c r="I27" s="434"/>
      <c r="J27" s="435"/>
      <c r="K27" s="423"/>
      <c r="L27" s="424"/>
      <c r="M27" s="425"/>
      <c r="N27" s="432">
        <f>COUNTIF($B27:$M27,"◎")</f>
        <v>0</v>
      </c>
      <c r="O27" s="410">
        <f>COUNTIF($B27:$M27,"○")</f>
        <v>0</v>
      </c>
      <c r="P27" s="410">
        <f>COUNTIF($B27:$M27,"△")</f>
        <v>0</v>
      </c>
      <c r="Q27" s="410">
        <f>COUNTIF($B27:$M27,"●")</f>
        <v>0</v>
      </c>
      <c r="R27" s="410">
        <f>4*$N27+2*$O27+1*$P27</f>
        <v>0</v>
      </c>
      <c r="S27" s="410">
        <f>SUM(B28,E28,H28,K28)</f>
        <v>0</v>
      </c>
      <c r="T27" s="410">
        <f>SUM(D28,G28,J28,M28)</f>
        <v>0</v>
      </c>
      <c r="U27" s="410">
        <f>S27-T27</f>
        <v>0</v>
      </c>
      <c r="V27" s="411">
        <f>SUMPRODUCT((R22:R36*10^5+U22:U36&gt;R27*10^5+U27)*1)+1</f>
        <v>1</v>
      </c>
    </row>
    <row r="28" spans="1:22" ht="13.5" customHeight="1">
      <c r="A28" s="420"/>
      <c r="B28" s="313">
        <f>IF(G23="","",G23)</f>
      </c>
      <c r="C28" s="314" t="s">
        <v>194</v>
      </c>
      <c r="D28" s="315">
        <f>IF(E23="","",E23)</f>
      </c>
      <c r="E28" s="422"/>
      <c r="F28" s="422"/>
      <c r="G28" s="422"/>
      <c r="H28" s="313"/>
      <c r="I28" s="314" t="s">
        <v>194</v>
      </c>
      <c r="J28" s="307"/>
      <c r="K28" s="426"/>
      <c r="L28" s="427"/>
      <c r="M28" s="428"/>
      <c r="N28" s="432"/>
      <c r="O28" s="410"/>
      <c r="P28" s="410"/>
      <c r="Q28" s="410"/>
      <c r="R28" s="410"/>
      <c r="S28" s="410"/>
      <c r="T28" s="410"/>
      <c r="U28" s="410"/>
      <c r="V28" s="412"/>
    </row>
    <row r="29" spans="1:22" ht="13.5" customHeight="1">
      <c r="A29" s="420"/>
      <c r="B29" s="306">
        <f>IF(G24="","",G24)</f>
      </c>
      <c r="C29" s="131" t="s">
        <v>195</v>
      </c>
      <c r="D29" s="307">
        <f>IF(E24="","",E24)</f>
      </c>
      <c r="E29" s="422"/>
      <c r="F29" s="422"/>
      <c r="G29" s="422"/>
      <c r="H29" s="310"/>
      <c r="I29" s="308" t="s">
        <v>195</v>
      </c>
      <c r="J29" s="309"/>
      <c r="K29" s="426"/>
      <c r="L29" s="427"/>
      <c r="M29" s="428"/>
      <c r="N29" s="432"/>
      <c r="O29" s="410"/>
      <c r="P29" s="410"/>
      <c r="Q29" s="410"/>
      <c r="R29" s="410"/>
      <c r="S29" s="410"/>
      <c r="T29" s="410"/>
      <c r="U29" s="410"/>
      <c r="V29" s="412"/>
    </row>
    <row r="30" spans="1:22" ht="13.5" customHeight="1">
      <c r="A30" s="420"/>
      <c r="B30" s="445">
        <f>IF(AND(B28&lt;&gt;"",D28&lt;&gt;""),IF(B28&gt;D28,"◎",IF(B28&lt;D28,"●","PK")),"")</f>
      </c>
      <c r="C30" s="446"/>
      <c r="D30" s="447"/>
      <c r="E30" s="422"/>
      <c r="F30" s="422"/>
      <c r="G30" s="422"/>
      <c r="H30" s="439">
        <f>IF(AND(H28&lt;&gt;"",J28&lt;&gt;""),IF(H28&gt;J28,"◎",IF(H28&lt;J28,"●","PK")),"")</f>
      </c>
      <c r="I30" s="440"/>
      <c r="J30" s="441"/>
      <c r="K30" s="426"/>
      <c r="L30" s="427"/>
      <c r="M30" s="428"/>
      <c r="N30" s="432"/>
      <c r="O30" s="410"/>
      <c r="P30" s="410"/>
      <c r="Q30" s="410"/>
      <c r="R30" s="410"/>
      <c r="S30" s="410"/>
      <c r="T30" s="410"/>
      <c r="U30" s="410"/>
      <c r="V30" s="412"/>
    </row>
    <row r="31" spans="1:22" ht="13.5" customHeight="1">
      <c r="A31" s="420"/>
      <c r="B31" s="448">
        <f>IF(AND(B29&lt;&gt;"",D29&lt;&gt;""),IF(B29&gt;D29,"○",IF(B29&lt;D29,"△","エラー")),"")</f>
      </c>
      <c r="C31" s="449"/>
      <c r="D31" s="450"/>
      <c r="E31" s="422"/>
      <c r="F31" s="422"/>
      <c r="G31" s="422"/>
      <c r="H31" s="448">
        <f>IF(AND(H29&lt;&gt;"",J29&lt;&gt;""),IF(H29&gt;J29,"○",IF(H29&lt;J29,"△","エラー")),"")</f>
      </c>
      <c r="I31" s="449"/>
      <c r="J31" s="450"/>
      <c r="K31" s="429"/>
      <c r="L31" s="430"/>
      <c r="M31" s="431"/>
      <c r="N31" s="432"/>
      <c r="O31" s="410"/>
      <c r="P31" s="410"/>
      <c r="Q31" s="410"/>
      <c r="R31" s="410"/>
      <c r="S31" s="410"/>
      <c r="T31" s="410"/>
      <c r="U31" s="410"/>
      <c r="V31" s="413"/>
    </row>
    <row r="32" spans="1:22" ht="13.5" customHeight="1">
      <c r="A32" s="420" t="s">
        <v>86</v>
      </c>
      <c r="B32" s="421">
        <f>IF(B35&lt;&gt;"",IF(B35&lt;&gt;"PK",B35,B36),"")</f>
      </c>
      <c r="C32" s="421"/>
      <c r="D32" s="421"/>
      <c r="E32" s="421">
        <f>IF(E35&lt;&gt;"",IF(E35&lt;&gt;"PK",E35,E36),"")</f>
      </c>
      <c r="F32" s="421"/>
      <c r="G32" s="421"/>
      <c r="H32" s="422"/>
      <c r="I32" s="422"/>
      <c r="J32" s="422"/>
      <c r="K32" s="423"/>
      <c r="L32" s="424"/>
      <c r="M32" s="425"/>
      <c r="N32" s="432">
        <f>COUNTIF($B32:$M32,"◎")</f>
        <v>0</v>
      </c>
      <c r="O32" s="410">
        <f>COUNTIF($B32:$M32,"○")</f>
        <v>0</v>
      </c>
      <c r="P32" s="410">
        <f>COUNTIF($B32:$M32,"△")</f>
        <v>0</v>
      </c>
      <c r="Q32" s="410">
        <f>COUNTIF($B32:$M32,"●")</f>
        <v>0</v>
      </c>
      <c r="R32" s="410">
        <f>4*$N32+2*$O32+1*$P32</f>
        <v>0</v>
      </c>
      <c r="S32" s="410">
        <f>SUM(B33,E33,H33,K33)</f>
        <v>0</v>
      </c>
      <c r="T32" s="410">
        <f>SUM(D33,G33,J33,M33)</f>
        <v>0</v>
      </c>
      <c r="U32" s="410">
        <f>S32-T32</f>
        <v>0</v>
      </c>
      <c r="V32" s="411">
        <f>SUMPRODUCT((R22:R36*10^5+U22:U36&gt;R32*10^5+U32)*1)+1</f>
        <v>1</v>
      </c>
    </row>
    <row r="33" spans="1:22" ht="13.5" customHeight="1">
      <c r="A33" s="420"/>
      <c r="B33" s="317">
        <f>IF(J23="","",J23)</f>
      </c>
      <c r="C33" s="314" t="s">
        <v>194</v>
      </c>
      <c r="D33" s="315">
        <f>IF(H23="","",H23)</f>
      </c>
      <c r="E33" s="313">
        <f>IF(J28="","",J28)</f>
      </c>
      <c r="F33" s="314" t="s">
        <v>194</v>
      </c>
      <c r="G33" s="315">
        <f>IF(H28="","",H28)</f>
      </c>
      <c r="H33" s="422"/>
      <c r="I33" s="422"/>
      <c r="J33" s="422"/>
      <c r="K33" s="426"/>
      <c r="L33" s="427"/>
      <c r="M33" s="428"/>
      <c r="N33" s="432"/>
      <c r="O33" s="410"/>
      <c r="P33" s="410"/>
      <c r="Q33" s="410"/>
      <c r="R33" s="410"/>
      <c r="S33" s="410"/>
      <c r="T33" s="410"/>
      <c r="U33" s="410"/>
      <c r="V33" s="412"/>
    </row>
    <row r="34" spans="1:22" ht="13.5" customHeight="1">
      <c r="A34" s="420"/>
      <c r="B34" s="310">
        <f>IF(J24="","",J24)</f>
      </c>
      <c r="C34" s="308" t="s">
        <v>195</v>
      </c>
      <c r="D34" s="309">
        <f>IF(H24="","",H24)</f>
      </c>
      <c r="E34" s="310">
        <f>IF(J29="","",J29)</f>
      </c>
      <c r="F34" s="308" t="s">
        <v>195</v>
      </c>
      <c r="G34" s="309">
        <f>IF(H29="","",H29)</f>
      </c>
      <c r="H34" s="422"/>
      <c r="I34" s="422"/>
      <c r="J34" s="422"/>
      <c r="K34" s="426"/>
      <c r="L34" s="427"/>
      <c r="M34" s="428"/>
      <c r="N34" s="432"/>
      <c r="O34" s="410"/>
      <c r="P34" s="410"/>
      <c r="Q34" s="410"/>
      <c r="R34" s="410"/>
      <c r="S34" s="410"/>
      <c r="T34" s="410"/>
      <c r="U34" s="410"/>
      <c r="V34" s="412"/>
    </row>
    <row r="35" spans="1:22" ht="13.5" customHeight="1">
      <c r="A35" s="420"/>
      <c r="B35" s="439">
        <f>IF(AND(B33&lt;&gt;"",D33&lt;&gt;""),IF(B33&gt;D33,"◎",IF(B33&lt;D33,"●","PK")),"")</f>
      </c>
      <c r="C35" s="440"/>
      <c r="D35" s="441"/>
      <c r="E35" s="439">
        <f>IF(AND(E33&lt;&gt;"",G33&lt;&gt;""),IF(E33&gt;G33,"◎",IF(E33&lt;G33,"●","PK")),"")</f>
      </c>
      <c r="F35" s="440"/>
      <c r="G35" s="441"/>
      <c r="H35" s="422"/>
      <c r="I35" s="422"/>
      <c r="J35" s="422"/>
      <c r="K35" s="426"/>
      <c r="L35" s="427"/>
      <c r="M35" s="428"/>
      <c r="N35" s="432"/>
      <c r="O35" s="410"/>
      <c r="P35" s="410"/>
      <c r="Q35" s="410"/>
      <c r="R35" s="410"/>
      <c r="S35" s="410"/>
      <c r="T35" s="410"/>
      <c r="U35" s="410"/>
      <c r="V35" s="412"/>
    </row>
    <row r="36" spans="1:22" ht="13.5" customHeight="1">
      <c r="A36" s="420"/>
      <c r="B36" s="417">
        <f>IF(AND(B34&lt;&gt;"",D34&lt;&gt;""),IF(B34&gt;D34,"○",IF(B34&lt;D34,"△","エラー")),"")</f>
      </c>
      <c r="C36" s="418"/>
      <c r="D36" s="419"/>
      <c r="E36" s="417">
        <f>IF(AND(E34&lt;&gt;"",G34&lt;&gt;""),IF(E34&gt;G34,"○",IF(E34&lt;G34,"△","エラー")),"")</f>
      </c>
      <c r="F36" s="418"/>
      <c r="G36" s="419"/>
      <c r="H36" s="422"/>
      <c r="I36" s="422"/>
      <c r="J36" s="422"/>
      <c r="K36" s="429"/>
      <c r="L36" s="430"/>
      <c r="M36" s="431"/>
      <c r="N36" s="432"/>
      <c r="O36" s="410"/>
      <c r="P36" s="410"/>
      <c r="Q36" s="410"/>
      <c r="R36" s="410"/>
      <c r="S36" s="410"/>
      <c r="T36" s="410"/>
      <c r="U36" s="410"/>
      <c r="V36" s="413"/>
    </row>
    <row r="37" spans="1:22" ht="13.5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</row>
    <row r="38" spans="1:22" ht="19.5" customHeight="1">
      <c r="A38" s="436" t="s">
        <v>197</v>
      </c>
      <c r="B38" s="436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</row>
    <row r="39" spans="1:22" ht="30" customHeight="1">
      <c r="A39" s="127" t="s">
        <v>183</v>
      </c>
      <c r="B39" s="437" t="str">
        <f>IF(A40="","",A40)</f>
        <v>Ｊマルカ</v>
      </c>
      <c r="C39" s="437"/>
      <c r="D39" s="437"/>
      <c r="E39" s="437" t="str">
        <f>IF(A45="","",A45)</f>
        <v>ジョガーリオ</v>
      </c>
      <c r="F39" s="437"/>
      <c r="G39" s="437"/>
      <c r="H39" s="437" t="str">
        <f>IF(A50="","",A50)</f>
        <v>ウィザーズ</v>
      </c>
      <c r="I39" s="437"/>
      <c r="J39" s="437"/>
      <c r="K39" s="438"/>
      <c r="L39" s="438"/>
      <c r="M39" s="438"/>
      <c r="N39" s="128" t="s">
        <v>184</v>
      </c>
      <c r="O39" s="127" t="s">
        <v>185</v>
      </c>
      <c r="P39" s="127" t="s">
        <v>186</v>
      </c>
      <c r="Q39" s="127" t="s">
        <v>187</v>
      </c>
      <c r="R39" s="127" t="s">
        <v>188</v>
      </c>
      <c r="S39" s="127" t="s">
        <v>189</v>
      </c>
      <c r="T39" s="127" t="s">
        <v>190</v>
      </c>
      <c r="U39" s="127" t="s">
        <v>191</v>
      </c>
      <c r="V39" s="129" t="s">
        <v>193</v>
      </c>
    </row>
    <row r="40" spans="1:22" ht="13.5" customHeight="1">
      <c r="A40" s="420" t="s">
        <v>20</v>
      </c>
      <c r="B40" s="422"/>
      <c r="C40" s="422"/>
      <c r="D40" s="422"/>
      <c r="E40" s="421">
        <f>IF(E43&lt;&gt;"",IF(E43&lt;&gt;"PK",E43,E44),"")</f>
      </c>
      <c r="F40" s="421"/>
      <c r="G40" s="421"/>
      <c r="H40" s="421">
        <f>IF(H43&lt;&gt;"",IF(H43&lt;&gt;"PK",H43,H44),"")</f>
      </c>
      <c r="I40" s="421"/>
      <c r="J40" s="421"/>
      <c r="K40" s="423"/>
      <c r="L40" s="424"/>
      <c r="M40" s="425"/>
      <c r="N40" s="432">
        <f>COUNTIF($B40:$M40,"◎")</f>
        <v>0</v>
      </c>
      <c r="O40" s="410">
        <f>COUNTIF($B40:$M40,"○")</f>
        <v>0</v>
      </c>
      <c r="P40" s="410">
        <f>COUNTIF($B40:$M40,"△")</f>
        <v>0</v>
      </c>
      <c r="Q40" s="410">
        <f>COUNTIF($B40:$M40,"●")</f>
        <v>0</v>
      </c>
      <c r="R40" s="410">
        <f>4*$N40+2*$O40+1*$P40</f>
        <v>0</v>
      </c>
      <c r="S40" s="410">
        <f>SUM(B41,E41,H41,K41)</f>
        <v>0</v>
      </c>
      <c r="T40" s="410">
        <f>SUM(D41,G41,J41,M41)</f>
        <v>0</v>
      </c>
      <c r="U40" s="410">
        <f>S40-T40</f>
        <v>0</v>
      </c>
      <c r="V40" s="411">
        <f>SUMPRODUCT((R40:R54*10^5+U40:U54&gt;R40*10^5+U40)*1)+1</f>
        <v>1</v>
      </c>
    </row>
    <row r="41" spans="1:22" ht="13.5" customHeight="1">
      <c r="A41" s="420"/>
      <c r="B41" s="422"/>
      <c r="C41" s="422"/>
      <c r="D41" s="422"/>
      <c r="E41" s="317"/>
      <c r="F41" s="314" t="s">
        <v>194</v>
      </c>
      <c r="G41" s="315"/>
      <c r="H41" s="313"/>
      <c r="I41" s="314" t="s">
        <v>194</v>
      </c>
      <c r="J41" s="315"/>
      <c r="K41" s="426"/>
      <c r="L41" s="427"/>
      <c r="M41" s="428"/>
      <c r="N41" s="432"/>
      <c r="O41" s="410"/>
      <c r="P41" s="410"/>
      <c r="Q41" s="410"/>
      <c r="R41" s="410"/>
      <c r="S41" s="410"/>
      <c r="T41" s="410"/>
      <c r="U41" s="410"/>
      <c r="V41" s="412"/>
    </row>
    <row r="42" spans="1:22" ht="13.5" customHeight="1">
      <c r="A42" s="420"/>
      <c r="B42" s="422"/>
      <c r="C42" s="422"/>
      <c r="D42" s="422"/>
      <c r="E42" s="310"/>
      <c r="F42" s="308" t="s">
        <v>195</v>
      </c>
      <c r="G42" s="309"/>
      <c r="H42" s="310"/>
      <c r="I42" s="308" t="s">
        <v>195</v>
      </c>
      <c r="J42" s="309"/>
      <c r="K42" s="426"/>
      <c r="L42" s="427"/>
      <c r="M42" s="428"/>
      <c r="N42" s="432"/>
      <c r="O42" s="410"/>
      <c r="P42" s="410"/>
      <c r="Q42" s="410"/>
      <c r="R42" s="410"/>
      <c r="S42" s="410"/>
      <c r="T42" s="410"/>
      <c r="U42" s="410"/>
      <c r="V42" s="412"/>
    </row>
    <row r="43" spans="1:22" ht="13.5" customHeight="1">
      <c r="A43" s="420"/>
      <c r="B43" s="422"/>
      <c r="C43" s="422"/>
      <c r="D43" s="422"/>
      <c r="E43" s="414">
        <f>IF(AND(E41&lt;&gt;"",G41&lt;&gt;""),IF(E41&gt;G41,"◎",IF(E41&lt;G41,"●","PK")),"")</f>
      </c>
      <c r="F43" s="415"/>
      <c r="G43" s="416"/>
      <c r="H43" s="439">
        <f>IF(AND(H41&lt;&gt;"",J41&lt;&gt;""),IF(H41&gt;J41,"◎",IF(H41&lt;J41,"●","PK")),"")</f>
      </c>
      <c r="I43" s="440"/>
      <c r="J43" s="441"/>
      <c r="K43" s="426"/>
      <c r="L43" s="427"/>
      <c r="M43" s="428"/>
      <c r="N43" s="432"/>
      <c r="O43" s="410"/>
      <c r="P43" s="410"/>
      <c r="Q43" s="410"/>
      <c r="R43" s="410"/>
      <c r="S43" s="410"/>
      <c r="T43" s="410"/>
      <c r="U43" s="410"/>
      <c r="V43" s="412"/>
    </row>
    <row r="44" spans="1:22" ht="13.5" customHeight="1">
      <c r="A44" s="420"/>
      <c r="B44" s="422"/>
      <c r="C44" s="422"/>
      <c r="D44" s="422"/>
      <c r="E44" s="417">
        <f>IF(AND(E42&lt;&gt;"",G42&lt;&gt;""),IF(E42&gt;G42,"○",IF(E42&lt;G42,"△","エラー")),"")</f>
      </c>
      <c r="F44" s="418"/>
      <c r="G44" s="419"/>
      <c r="H44" s="417">
        <f>IF(AND(H42&lt;&gt;"",J42&lt;&gt;""),IF(H42&gt;J42,"○",IF(H42&lt;J42,"△","エラー")),"")</f>
      </c>
      <c r="I44" s="418"/>
      <c r="J44" s="419"/>
      <c r="K44" s="429"/>
      <c r="L44" s="430"/>
      <c r="M44" s="431"/>
      <c r="N44" s="432"/>
      <c r="O44" s="410"/>
      <c r="P44" s="410"/>
      <c r="Q44" s="410"/>
      <c r="R44" s="410"/>
      <c r="S44" s="410"/>
      <c r="T44" s="410"/>
      <c r="U44" s="410"/>
      <c r="V44" s="413"/>
    </row>
    <row r="45" spans="1:22" ht="13.5" customHeight="1">
      <c r="A45" s="420" t="s">
        <v>87</v>
      </c>
      <c r="B45" s="421">
        <f>IF(B48&lt;&gt;"",IF(B48&lt;&gt;"PK",B48,B49),"")</f>
      </c>
      <c r="C45" s="421"/>
      <c r="D45" s="421"/>
      <c r="E45" s="422"/>
      <c r="F45" s="422"/>
      <c r="G45" s="422"/>
      <c r="H45" s="442">
        <f>IF(H48&lt;&gt;"",IF(H48&lt;&gt;"PK",H48,H49),"")</f>
      </c>
      <c r="I45" s="443"/>
      <c r="J45" s="444"/>
      <c r="K45" s="423"/>
      <c r="L45" s="424"/>
      <c r="M45" s="425"/>
      <c r="N45" s="432">
        <f>COUNTIF($B45:$M45,"◎")</f>
        <v>0</v>
      </c>
      <c r="O45" s="410">
        <f>COUNTIF($B45:$M45,"○")</f>
        <v>0</v>
      </c>
      <c r="P45" s="410">
        <f>COUNTIF($B45:$M45,"△")</f>
        <v>0</v>
      </c>
      <c r="Q45" s="410">
        <f>COUNTIF($B45:$M45,"●")</f>
        <v>0</v>
      </c>
      <c r="R45" s="410">
        <f>4*$N45+2*$O45+1*$P45</f>
        <v>0</v>
      </c>
      <c r="S45" s="410">
        <f>SUM(B46,E46,H46,K46)</f>
        <v>0</v>
      </c>
      <c r="T45" s="410">
        <f>SUM(D46,G46,J46,M46)</f>
        <v>0</v>
      </c>
      <c r="U45" s="410">
        <f>S45-T45</f>
        <v>0</v>
      </c>
      <c r="V45" s="411">
        <f>SUMPRODUCT((R40:R54*10^5+U40:U54&gt;R45*10^5+U45)*1)+1</f>
        <v>1</v>
      </c>
    </row>
    <row r="46" spans="1:22" ht="13.5" customHeight="1">
      <c r="A46" s="420"/>
      <c r="B46" s="313">
        <f>IF(G41="","",G41)</f>
      </c>
      <c r="C46" s="314" t="s">
        <v>194</v>
      </c>
      <c r="D46" s="315">
        <f>IF(E41="","",E41)</f>
      </c>
      <c r="E46" s="422"/>
      <c r="F46" s="422"/>
      <c r="G46" s="422"/>
      <c r="H46" s="313"/>
      <c r="I46" s="314" t="s">
        <v>194</v>
      </c>
      <c r="J46" s="315"/>
      <c r="K46" s="426"/>
      <c r="L46" s="427"/>
      <c r="M46" s="428"/>
      <c r="N46" s="432"/>
      <c r="O46" s="410"/>
      <c r="P46" s="410"/>
      <c r="Q46" s="410"/>
      <c r="R46" s="410"/>
      <c r="S46" s="410"/>
      <c r="T46" s="410"/>
      <c r="U46" s="410"/>
      <c r="V46" s="412"/>
    </row>
    <row r="47" spans="1:22" ht="13.5" customHeight="1">
      <c r="A47" s="420"/>
      <c r="B47" s="306">
        <f>IF(G42="","",G42)</f>
      </c>
      <c r="C47" s="131" t="s">
        <v>195</v>
      </c>
      <c r="D47" s="307">
        <f>IF(E42="","",E42)</f>
      </c>
      <c r="E47" s="422"/>
      <c r="F47" s="422"/>
      <c r="G47" s="422"/>
      <c r="H47" s="310"/>
      <c r="I47" s="308" t="s">
        <v>195</v>
      </c>
      <c r="J47" s="309"/>
      <c r="K47" s="426"/>
      <c r="L47" s="427"/>
      <c r="M47" s="428"/>
      <c r="N47" s="432"/>
      <c r="O47" s="410"/>
      <c r="P47" s="410"/>
      <c r="Q47" s="410"/>
      <c r="R47" s="410"/>
      <c r="S47" s="410"/>
      <c r="T47" s="410"/>
      <c r="U47" s="410"/>
      <c r="V47" s="412"/>
    </row>
    <row r="48" spans="1:22" ht="13.5" customHeight="1">
      <c r="A48" s="420"/>
      <c r="B48" s="414">
        <f>IF(AND(B46&lt;&gt;"",D46&lt;&gt;""),IF(B46&gt;D46,"◎",IF(B46&lt;D46,"●","PK")),"")</f>
      </c>
      <c r="C48" s="415"/>
      <c r="D48" s="416"/>
      <c r="E48" s="422"/>
      <c r="F48" s="422"/>
      <c r="G48" s="422"/>
      <c r="H48" s="439">
        <f>IF(AND(H46&lt;&gt;"",J46&lt;&gt;""),IF(H46&gt;J46,"◎",IF(H46&lt;J46,"●","PK")),"")</f>
      </c>
      <c r="I48" s="440"/>
      <c r="J48" s="441"/>
      <c r="K48" s="426"/>
      <c r="L48" s="427"/>
      <c r="M48" s="428"/>
      <c r="N48" s="432"/>
      <c r="O48" s="410"/>
      <c r="P48" s="410"/>
      <c r="Q48" s="410"/>
      <c r="R48" s="410"/>
      <c r="S48" s="410"/>
      <c r="T48" s="410"/>
      <c r="U48" s="410"/>
      <c r="V48" s="412"/>
    </row>
    <row r="49" spans="1:22" ht="13.5" customHeight="1">
      <c r="A49" s="420"/>
      <c r="B49" s="417">
        <f>IF(AND(B47&lt;&gt;"",D47&lt;&gt;""),IF(B47&gt;D47,"○",IF(B47&lt;D47,"△","エラー")),"")</f>
      </c>
      <c r="C49" s="418"/>
      <c r="D49" s="419"/>
      <c r="E49" s="422"/>
      <c r="F49" s="422"/>
      <c r="G49" s="422"/>
      <c r="H49" s="417">
        <f>IF(AND(H47&lt;&gt;"",J47&lt;&gt;""),IF(H47&gt;J47,"○",IF(H47&lt;J47,"△","エラー")),"")</f>
      </c>
      <c r="I49" s="418"/>
      <c r="J49" s="419"/>
      <c r="K49" s="429"/>
      <c r="L49" s="430"/>
      <c r="M49" s="431"/>
      <c r="N49" s="432"/>
      <c r="O49" s="410"/>
      <c r="P49" s="410"/>
      <c r="Q49" s="410"/>
      <c r="R49" s="410"/>
      <c r="S49" s="410"/>
      <c r="T49" s="410"/>
      <c r="U49" s="410"/>
      <c r="V49" s="413"/>
    </row>
    <row r="50" spans="1:22" ht="13.5" customHeight="1">
      <c r="A50" s="420" t="s">
        <v>88</v>
      </c>
      <c r="B50" s="421">
        <f>IF(B53&lt;&gt;"",IF(B53&lt;&gt;"PK",B53,B54),"")</f>
      </c>
      <c r="C50" s="421"/>
      <c r="D50" s="421"/>
      <c r="E50" s="421">
        <f>IF(E53&lt;&gt;"",IF(E53&lt;&gt;"PK",E53,E54),"")</f>
      </c>
      <c r="F50" s="421"/>
      <c r="G50" s="421"/>
      <c r="H50" s="422"/>
      <c r="I50" s="422"/>
      <c r="J50" s="422"/>
      <c r="K50" s="423"/>
      <c r="L50" s="424"/>
      <c r="M50" s="425"/>
      <c r="N50" s="432">
        <f>COUNTIF($B50:$M50,"◎")</f>
        <v>0</v>
      </c>
      <c r="O50" s="410">
        <f>COUNTIF($B50:$M50,"○")</f>
        <v>0</v>
      </c>
      <c r="P50" s="410">
        <f>COUNTIF($B50:$M50,"△")</f>
        <v>0</v>
      </c>
      <c r="Q50" s="410">
        <f>COUNTIF($B50:$M50,"●")</f>
        <v>0</v>
      </c>
      <c r="R50" s="410">
        <f>4*$N50+2*$O50+1*$P50</f>
        <v>0</v>
      </c>
      <c r="S50" s="410">
        <f>SUM(B51,E51,H51,K51)</f>
        <v>0</v>
      </c>
      <c r="T50" s="410">
        <f>SUM(D51,G51,J51,M51)</f>
        <v>0</v>
      </c>
      <c r="U50" s="410">
        <f>S50-T50</f>
        <v>0</v>
      </c>
      <c r="V50" s="411">
        <f>SUMPRODUCT((R40:R54*10^5+U40:U54&gt;R50*10^5+U50)*1)+1</f>
        <v>1</v>
      </c>
    </row>
    <row r="51" spans="1:22" ht="13.5" customHeight="1">
      <c r="A51" s="420"/>
      <c r="B51" s="317"/>
      <c r="C51" s="314" t="s">
        <v>194</v>
      </c>
      <c r="D51" s="315"/>
      <c r="E51" s="313">
        <f>IF(J46="","",J46)</f>
      </c>
      <c r="F51" s="314" t="s">
        <v>194</v>
      </c>
      <c r="G51" s="315">
        <f>IF(H46="","",H46)</f>
      </c>
      <c r="H51" s="422"/>
      <c r="I51" s="422"/>
      <c r="J51" s="422"/>
      <c r="K51" s="426"/>
      <c r="L51" s="427"/>
      <c r="M51" s="428"/>
      <c r="N51" s="432"/>
      <c r="O51" s="410"/>
      <c r="P51" s="410"/>
      <c r="Q51" s="410"/>
      <c r="R51" s="410"/>
      <c r="S51" s="410"/>
      <c r="T51" s="410"/>
      <c r="U51" s="410"/>
      <c r="V51" s="412"/>
    </row>
    <row r="52" spans="1:22" ht="13.5" customHeight="1">
      <c r="A52" s="420"/>
      <c r="B52" s="313">
        <f>IF(J42="","",J42)</f>
      </c>
      <c r="C52" s="314" t="s">
        <v>195</v>
      </c>
      <c r="D52" s="315"/>
      <c r="E52" s="313">
        <f>IF(J47="","",J47)</f>
      </c>
      <c r="F52" s="314" t="s">
        <v>195</v>
      </c>
      <c r="G52" s="315">
        <f>IF(H47="","",H47)</f>
      </c>
      <c r="H52" s="422"/>
      <c r="I52" s="422"/>
      <c r="J52" s="422"/>
      <c r="K52" s="426"/>
      <c r="L52" s="427"/>
      <c r="M52" s="428"/>
      <c r="N52" s="432"/>
      <c r="O52" s="410"/>
      <c r="P52" s="410"/>
      <c r="Q52" s="410"/>
      <c r="R52" s="410"/>
      <c r="S52" s="410"/>
      <c r="T52" s="410"/>
      <c r="U52" s="410"/>
      <c r="V52" s="412"/>
    </row>
    <row r="53" spans="1:22" ht="13.5" customHeight="1">
      <c r="A53" s="420"/>
      <c r="B53" s="414">
        <f>IF(AND(B51&lt;&gt;"",D51&lt;&gt;""),IF(B51&gt;D51,"◎",IF(B51&lt;D51,"●","PK")),"")</f>
      </c>
      <c r="C53" s="415"/>
      <c r="D53" s="416"/>
      <c r="E53" s="414">
        <f>IF(AND(E51&lt;&gt;"",G51&lt;&gt;""),IF(E51&gt;G51,"◎",IF(E51&lt;G51,"●","PK")),"")</f>
      </c>
      <c r="F53" s="415"/>
      <c r="G53" s="416"/>
      <c r="H53" s="422"/>
      <c r="I53" s="422"/>
      <c r="J53" s="422"/>
      <c r="K53" s="426"/>
      <c r="L53" s="427"/>
      <c r="M53" s="428"/>
      <c r="N53" s="432"/>
      <c r="O53" s="410"/>
      <c r="P53" s="410"/>
      <c r="Q53" s="410"/>
      <c r="R53" s="410"/>
      <c r="S53" s="410"/>
      <c r="T53" s="410"/>
      <c r="U53" s="410"/>
      <c r="V53" s="412"/>
    </row>
    <row r="54" spans="1:22" ht="13.5" customHeight="1">
      <c r="A54" s="420"/>
      <c r="B54" s="417">
        <f>IF(AND(B52&lt;&gt;"",D52&lt;&gt;""),IF(B52&gt;D52,"○",IF(B52&lt;D52,"△","エラー")),"")</f>
      </c>
      <c r="C54" s="418"/>
      <c r="D54" s="419"/>
      <c r="E54" s="417">
        <f>IF(AND(E52&lt;&gt;"",G52&lt;&gt;""),IF(E52&gt;G52,"○",IF(E52&lt;G52,"△","エラー")),"")</f>
      </c>
      <c r="F54" s="418"/>
      <c r="G54" s="419"/>
      <c r="H54" s="422"/>
      <c r="I54" s="422"/>
      <c r="J54" s="422"/>
      <c r="K54" s="429"/>
      <c r="L54" s="430"/>
      <c r="M54" s="431"/>
      <c r="N54" s="432"/>
      <c r="O54" s="410"/>
      <c r="P54" s="410"/>
      <c r="Q54" s="410"/>
      <c r="R54" s="410"/>
      <c r="S54" s="410"/>
      <c r="T54" s="410"/>
      <c r="U54" s="410"/>
      <c r="V54" s="413"/>
    </row>
    <row r="55" spans="1:22" ht="13.5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</row>
    <row r="56" spans="1:22" ht="19.5" customHeight="1">
      <c r="A56" s="436" t="s">
        <v>198</v>
      </c>
      <c r="B56" s="436"/>
      <c r="C56" s="436"/>
      <c r="D56" s="436"/>
      <c r="E56" s="436"/>
      <c r="F56" s="436"/>
      <c r="G56" s="436"/>
      <c r="H56" s="436"/>
      <c r="I56" s="436"/>
      <c r="J56" s="436"/>
      <c r="K56" s="436"/>
      <c r="L56" s="436"/>
      <c r="M56" s="436"/>
      <c r="N56" s="436"/>
      <c r="O56" s="436"/>
      <c r="P56" s="436"/>
      <c r="Q56" s="436"/>
      <c r="R56" s="436"/>
      <c r="S56" s="436"/>
      <c r="T56" s="436"/>
      <c r="U56" s="436"/>
      <c r="V56" s="436"/>
    </row>
    <row r="57" spans="1:22" ht="30" customHeight="1">
      <c r="A57" s="127" t="s">
        <v>183</v>
      </c>
      <c r="B57" s="437" t="str">
        <f>IF(A58="","",A58)</f>
        <v>福知山</v>
      </c>
      <c r="C57" s="437"/>
      <c r="D57" s="437"/>
      <c r="E57" s="437" t="str">
        <f>IF(A63="","",A63)</f>
        <v>グローリア</v>
      </c>
      <c r="F57" s="437"/>
      <c r="G57" s="437"/>
      <c r="H57" s="437" t="str">
        <f>IF(A68="","",A68)</f>
        <v>ロザード</v>
      </c>
      <c r="I57" s="437"/>
      <c r="J57" s="437"/>
      <c r="K57" s="438"/>
      <c r="L57" s="438"/>
      <c r="M57" s="438"/>
      <c r="N57" s="128" t="s">
        <v>184</v>
      </c>
      <c r="O57" s="127" t="s">
        <v>185</v>
      </c>
      <c r="P57" s="127" t="s">
        <v>186</v>
      </c>
      <c r="Q57" s="127" t="s">
        <v>187</v>
      </c>
      <c r="R57" s="127" t="s">
        <v>188</v>
      </c>
      <c r="S57" s="127" t="s">
        <v>189</v>
      </c>
      <c r="T57" s="127" t="s">
        <v>190</v>
      </c>
      <c r="U57" s="127" t="s">
        <v>191</v>
      </c>
      <c r="V57" s="129" t="s">
        <v>193</v>
      </c>
    </row>
    <row r="58" spans="1:22" ht="13.5">
      <c r="A58" s="420" t="s">
        <v>1</v>
      </c>
      <c r="B58" s="422"/>
      <c r="C58" s="422"/>
      <c r="D58" s="422"/>
      <c r="E58" s="421">
        <f>IF(E61&lt;&gt;"",IF(E61&lt;&gt;"PK",E61,E62),"")</f>
      </c>
      <c r="F58" s="421"/>
      <c r="G58" s="421"/>
      <c r="H58" s="421">
        <f>IF(H61&lt;&gt;"",IF(H61&lt;&gt;"PK",H61,H62),"")</f>
      </c>
      <c r="I58" s="421"/>
      <c r="J58" s="421"/>
      <c r="K58" s="423"/>
      <c r="L58" s="424"/>
      <c r="M58" s="425"/>
      <c r="N58" s="432">
        <f>COUNTIF($B58:$M58,"◎")</f>
        <v>0</v>
      </c>
      <c r="O58" s="410">
        <f>COUNTIF($B58:$M58,"○")</f>
        <v>0</v>
      </c>
      <c r="P58" s="410">
        <f>COUNTIF($B58:$M58,"△")</f>
        <v>0</v>
      </c>
      <c r="Q58" s="410">
        <f>COUNTIF($B58:$M58,"●")</f>
        <v>0</v>
      </c>
      <c r="R58" s="410">
        <f>4*$N58+2*$O58+1*$P58</f>
        <v>0</v>
      </c>
      <c r="S58" s="410">
        <f>SUM(B59,E59,H59,K59)</f>
        <v>0</v>
      </c>
      <c r="T58" s="410">
        <f>SUM(D59,G59,J59,M59)</f>
        <v>0</v>
      </c>
      <c r="U58" s="410">
        <f>S58-T58</f>
        <v>0</v>
      </c>
      <c r="V58" s="411">
        <f>SUMPRODUCT((R58:R72*10^5+U58:U72&gt;R58*10^5+U58)*1)+1</f>
        <v>1</v>
      </c>
    </row>
    <row r="59" spans="1:22" ht="13.5">
      <c r="A59" s="420"/>
      <c r="B59" s="422"/>
      <c r="C59" s="422"/>
      <c r="D59" s="422"/>
      <c r="E59" s="317"/>
      <c r="F59" s="314" t="s">
        <v>194</v>
      </c>
      <c r="G59" s="315"/>
      <c r="H59" s="313"/>
      <c r="I59" s="314" t="s">
        <v>194</v>
      </c>
      <c r="J59" s="315"/>
      <c r="K59" s="426"/>
      <c r="L59" s="427"/>
      <c r="M59" s="428"/>
      <c r="N59" s="432"/>
      <c r="O59" s="410"/>
      <c r="P59" s="410"/>
      <c r="Q59" s="410"/>
      <c r="R59" s="410"/>
      <c r="S59" s="410"/>
      <c r="T59" s="410"/>
      <c r="U59" s="410"/>
      <c r="V59" s="412"/>
    </row>
    <row r="60" spans="1:22" ht="13.5">
      <c r="A60" s="420"/>
      <c r="B60" s="422"/>
      <c r="C60" s="422"/>
      <c r="D60" s="422"/>
      <c r="E60" s="310"/>
      <c r="F60" s="308" t="s">
        <v>195</v>
      </c>
      <c r="G60" s="309"/>
      <c r="H60" s="310"/>
      <c r="I60" s="308" t="s">
        <v>195</v>
      </c>
      <c r="J60" s="309"/>
      <c r="K60" s="426"/>
      <c r="L60" s="427"/>
      <c r="M60" s="428"/>
      <c r="N60" s="432"/>
      <c r="O60" s="410"/>
      <c r="P60" s="410"/>
      <c r="Q60" s="410"/>
      <c r="R60" s="410"/>
      <c r="S60" s="410"/>
      <c r="T60" s="410"/>
      <c r="U60" s="410"/>
      <c r="V60" s="412"/>
    </row>
    <row r="61" spans="1:22" ht="13.5">
      <c r="A61" s="420"/>
      <c r="B61" s="422"/>
      <c r="C61" s="422"/>
      <c r="D61" s="422"/>
      <c r="E61" s="439">
        <f>IF(AND(E59&lt;&gt;"",G59&lt;&gt;""),IF(E59&gt;G59,"◎",IF(E59&lt;G59,"●","PK")),"")</f>
      </c>
      <c r="F61" s="440"/>
      <c r="G61" s="441"/>
      <c r="H61" s="439">
        <f>IF(AND(H59&lt;&gt;"",J59&lt;&gt;""),IF(H59&gt;J59,"◎",IF(H59&lt;J59,"●","PK")),"")</f>
      </c>
      <c r="I61" s="440"/>
      <c r="J61" s="441"/>
      <c r="K61" s="426"/>
      <c r="L61" s="427"/>
      <c r="M61" s="428"/>
      <c r="N61" s="432"/>
      <c r="O61" s="410"/>
      <c r="P61" s="410"/>
      <c r="Q61" s="410"/>
      <c r="R61" s="410"/>
      <c r="S61" s="410"/>
      <c r="T61" s="410"/>
      <c r="U61" s="410"/>
      <c r="V61" s="412"/>
    </row>
    <row r="62" spans="1:22" ht="13.5">
      <c r="A62" s="420"/>
      <c r="B62" s="422"/>
      <c r="C62" s="422"/>
      <c r="D62" s="422"/>
      <c r="E62" s="417">
        <f>IF(AND(E60&lt;&gt;"",G60&lt;&gt;""),IF(E60&gt;G60,"○",IF(E60&lt;G60,"△","エラー")),"")</f>
      </c>
      <c r="F62" s="418"/>
      <c r="G62" s="419"/>
      <c r="H62" s="417">
        <f>IF(AND(H60&lt;&gt;"",J60&lt;&gt;""),IF(H60&gt;J60,"○",IF(H60&lt;J60,"△","エラー")),"")</f>
      </c>
      <c r="I62" s="418"/>
      <c r="J62" s="419"/>
      <c r="K62" s="429"/>
      <c r="L62" s="430"/>
      <c r="M62" s="431"/>
      <c r="N62" s="432"/>
      <c r="O62" s="410"/>
      <c r="P62" s="410"/>
      <c r="Q62" s="410"/>
      <c r="R62" s="410"/>
      <c r="S62" s="410"/>
      <c r="T62" s="410"/>
      <c r="U62" s="410"/>
      <c r="V62" s="413"/>
    </row>
    <row r="63" spans="1:22" ht="13.5">
      <c r="A63" s="420" t="s">
        <v>21</v>
      </c>
      <c r="B63" s="421">
        <f>IF(B66&lt;&gt;"",IF(B66&lt;&gt;"PK",B66,B67),"")</f>
      </c>
      <c r="C63" s="421"/>
      <c r="D63" s="421"/>
      <c r="E63" s="422"/>
      <c r="F63" s="422"/>
      <c r="G63" s="422"/>
      <c r="H63" s="433">
        <f>IF(H66&lt;&gt;"",IF(H66&lt;&gt;"PK",H66,H67),"")</f>
      </c>
      <c r="I63" s="434"/>
      <c r="J63" s="435"/>
      <c r="K63" s="423"/>
      <c r="L63" s="424"/>
      <c r="M63" s="425"/>
      <c r="N63" s="432">
        <f>COUNTIF($B63:$M63,"◎")</f>
        <v>0</v>
      </c>
      <c r="O63" s="410">
        <f>COUNTIF($B63:$M63,"○")</f>
        <v>0</v>
      </c>
      <c r="P63" s="410">
        <f>COUNTIF($B63:$M63,"△")</f>
        <v>0</v>
      </c>
      <c r="Q63" s="410">
        <f>COUNTIF($B63:$M63,"●")</f>
        <v>0</v>
      </c>
      <c r="R63" s="410">
        <f>4*$N63+2*$O63+1*$P63</f>
        <v>0</v>
      </c>
      <c r="S63" s="410">
        <f>SUM(B64,E64,H64,K64)</f>
        <v>0</v>
      </c>
      <c r="T63" s="410">
        <f>SUM(D64,G64,J64,M64)</f>
        <v>0</v>
      </c>
      <c r="U63" s="410">
        <f>S63-T63</f>
        <v>0</v>
      </c>
      <c r="V63" s="411">
        <f>SUMPRODUCT((R58:R72*10^5+U58:U72&gt;R63*10^5+U63)*1)+1</f>
        <v>1</v>
      </c>
    </row>
    <row r="64" spans="1:22" ht="13.5">
      <c r="A64" s="420"/>
      <c r="B64" s="313"/>
      <c r="C64" s="314" t="s">
        <v>194</v>
      </c>
      <c r="D64" s="315"/>
      <c r="E64" s="422"/>
      <c r="F64" s="422"/>
      <c r="G64" s="422"/>
      <c r="H64" s="313"/>
      <c r="I64" s="314" t="s">
        <v>194</v>
      </c>
      <c r="J64" s="315"/>
      <c r="K64" s="426"/>
      <c r="L64" s="427"/>
      <c r="M64" s="428"/>
      <c r="N64" s="432"/>
      <c r="O64" s="410"/>
      <c r="P64" s="410"/>
      <c r="Q64" s="410"/>
      <c r="R64" s="410"/>
      <c r="S64" s="410"/>
      <c r="T64" s="410"/>
      <c r="U64" s="410"/>
      <c r="V64" s="412"/>
    </row>
    <row r="65" spans="1:22" ht="13.5">
      <c r="A65" s="420"/>
      <c r="B65" s="313">
        <f>IF(G60="","",G60)</f>
      </c>
      <c r="C65" s="314" t="s">
        <v>195</v>
      </c>
      <c r="D65" s="315">
        <f>IF(E60="","",E60)</f>
      </c>
      <c r="E65" s="422"/>
      <c r="F65" s="422"/>
      <c r="G65" s="422"/>
      <c r="H65" s="310"/>
      <c r="I65" s="308" t="s">
        <v>195</v>
      </c>
      <c r="J65" s="309"/>
      <c r="K65" s="426"/>
      <c r="L65" s="427"/>
      <c r="M65" s="428"/>
      <c r="N65" s="432"/>
      <c r="O65" s="410"/>
      <c r="P65" s="410"/>
      <c r="Q65" s="410"/>
      <c r="R65" s="410"/>
      <c r="S65" s="410"/>
      <c r="T65" s="410"/>
      <c r="U65" s="410"/>
      <c r="V65" s="412"/>
    </row>
    <row r="66" spans="1:22" ht="13.5">
      <c r="A66" s="420"/>
      <c r="B66" s="414">
        <f>IF(AND(B64&lt;&gt;"",D64&lt;&gt;""),IF(B64&gt;D64,"◎",IF(B64&lt;D64,"●","PK")),"")</f>
      </c>
      <c r="C66" s="415"/>
      <c r="D66" s="416"/>
      <c r="E66" s="422"/>
      <c r="F66" s="422"/>
      <c r="G66" s="422"/>
      <c r="H66" s="414">
        <f>IF(AND(H64&lt;&gt;"",J64&lt;&gt;""),IF(H64&gt;J64,"◎",IF(H64&lt;J64,"●","PK")),"")</f>
      </c>
      <c r="I66" s="415"/>
      <c r="J66" s="416"/>
      <c r="K66" s="426"/>
      <c r="L66" s="427"/>
      <c r="M66" s="428"/>
      <c r="N66" s="432"/>
      <c r="O66" s="410"/>
      <c r="P66" s="410"/>
      <c r="Q66" s="410"/>
      <c r="R66" s="410"/>
      <c r="S66" s="410"/>
      <c r="T66" s="410"/>
      <c r="U66" s="410"/>
      <c r="V66" s="412"/>
    </row>
    <row r="67" spans="1:22" ht="13.5">
      <c r="A67" s="420"/>
      <c r="B67" s="417">
        <f>IF(AND(B65&lt;&gt;"",D65&lt;&gt;""),IF(B65&gt;D65,"○",IF(B65&lt;D65,"△","エラー")),"")</f>
      </c>
      <c r="C67" s="418"/>
      <c r="D67" s="419"/>
      <c r="E67" s="422"/>
      <c r="F67" s="422"/>
      <c r="G67" s="422"/>
      <c r="H67" s="417">
        <f>IF(AND(H65&lt;&gt;"",J65&lt;&gt;""),IF(H65&gt;J65,"○",IF(H65&lt;J65,"△","エラー")),"")</f>
      </c>
      <c r="I67" s="418"/>
      <c r="J67" s="419"/>
      <c r="K67" s="429"/>
      <c r="L67" s="430"/>
      <c r="M67" s="431"/>
      <c r="N67" s="432"/>
      <c r="O67" s="410"/>
      <c r="P67" s="410"/>
      <c r="Q67" s="410"/>
      <c r="R67" s="410"/>
      <c r="S67" s="410"/>
      <c r="T67" s="410"/>
      <c r="U67" s="410"/>
      <c r="V67" s="413"/>
    </row>
    <row r="68" spans="1:22" ht="13.5">
      <c r="A68" s="420" t="s">
        <v>89</v>
      </c>
      <c r="B68" s="421">
        <f>IF(B71&lt;&gt;"",IF(B71&lt;&gt;"PK",B71,B72),"")</f>
      </c>
      <c r="C68" s="421"/>
      <c r="D68" s="421"/>
      <c r="E68" s="421">
        <f>IF(E71&lt;&gt;"",IF(E71&lt;&gt;"PK",E71,E72),"")</f>
      </c>
      <c r="F68" s="421"/>
      <c r="G68" s="421"/>
      <c r="H68" s="422"/>
      <c r="I68" s="422"/>
      <c r="J68" s="422"/>
      <c r="K68" s="423"/>
      <c r="L68" s="424"/>
      <c r="M68" s="425"/>
      <c r="N68" s="432">
        <f>COUNTIF($B68:$M68,"◎")</f>
        <v>0</v>
      </c>
      <c r="O68" s="410">
        <f>COUNTIF($B68:$M68,"○")</f>
        <v>0</v>
      </c>
      <c r="P68" s="410">
        <f>COUNTIF($B68:$M68,"△")</f>
        <v>0</v>
      </c>
      <c r="Q68" s="410">
        <f>COUNTIF($B68:$M68,"●")</f>
        <v>0</v>
      </c>
      <c r="R68" s="410">
        <f>4*$N68+2*$O68+1*$P68</f>
        <v>0</v>
      </c>
      <c r="S68" s="410">
        <f>SUM(B69,E69,H69,K69)</f>
        <v>0</v>
      </c>
      <c r="T68" s="410">
        <f>SUM(D69,G69,J69,M69)</f>
        <v>0</v>
      </c>
      <c r="U68" s="410">
        <f>S68-T68</f>
        <v>0</v>
      </c>
      <c r="V68" s="411">
        <f>SUMPRODUCT((R58:R72*10^5+U58:U72&gt;R68*10^5+U68)*1)+1</f>
        <v>1</v>
      </c>
    </row>
    <row r="69" spans="1:22" ht="13.5">
      <c r="A69" s="420"/>
      <c r="B69" s="317">
        <f>IF(J59="","",J59)</f>
      </c>
      <c r="C69" s="314" t="s">
        <v>194</v>
      </c>
      <c r="D69" s="315">
        <f>IF(H59="","",H59)</f>
      </c>
      <c r="E69" s="313">
        <f>IF(J64="","",J64)</f>
      </c>
      <c r="F69" s="314" t="s">
        <v>194</v>
      </c>
      <c r="G69" s="315">
        <f>IF(H64="","",H64)</f>
      </c>
      <c r="H69" s="422"/>
      <c r="I69" s="422"/>
      <c r="J69" s="422"/>
      <c r="K69" s="426"/>
      <c r="L69" s="427"/>
      <c r="M69" s="428"/>
      <c r="N69" s="432"/>
      <c r="O69" s="410"/>
      <c r="P69" s="410"/>
      <c r="Q69" s="410"/>
      <c r="R69" s="410"/>
      <c r="S69" s="410"/>
      <c r="T69" s="410"/>
      <c r="U69" s="410"/>
      <c r="V69" s="412"/>
    </row>
    <row r="70" spans="1:22" ht="13.5">
      <c r="A70" s="420"/>
      <c r="B70" s="310">
        <f>IF(J60="","",J60)</f>
      </c>
      <c r="C70" s="308" t="s">
        <v>195</v>
      </c>
      <c r="D70" s="309">
        <f>IF(H60="","",H60)</f>
      </c>
      <c r="E70" s="310">
        <f>IF(J65="","",J65)</f>
      </c>
      <c r="F70" s="308" t="s">
        <v>195</v>
      </c>
      <c r="G70" s="309">
        <f>IF(H65="","",H65)</f>
      </c>
      <c r="H70" s="422"/>
      <c r="I70" s="422"/>
      <c r="J70" s="422"/>
      <c r="K70" s="426"/>
      <c r="L70" s="427"/>
      <c r="M70" s="428"/>
      <c r="N70" s="432"/>
      <c r="O70" s="410"/>
      <c r="P70" s="410"/>
      <c r="Q70" s="410"/>
      <c r="R70" s="410"/>
      <c r="S70" s="410"/>
      <c r="T70" s="410"/>
      <c r="U70" s="410"/>
      <c r="V70" s="412"/>
    </row>
    <row r="71" spans="1:22" ht="13.5">
      <c r="A71" s="420"/>
      <c r="B71" s="414">
        <f>IF(AND(B69&lt;&gt;"",D69&lt;&gt;""),IF(B69&gt;D69,"◎",IF(B69&lt;D69,"●","PK")),"")</f>
      </c>
      <c r="C71" s="415"/>
      <c r="D71" s="416"/>
      <c r="E71" s="414">
        <f>IF(AND(E69&lt;&gt;"",G69&lt;&gt;""),IF(E69&gt;G69,"◎",IF(E69&lt;G69,"●","PK")),"")</f>
      </c>
      <c r="F71" s="415"/>
      <c r="G71" s="416"/>
      <c r="H71" s="422"/>
      <c r="I71" s="422"/>
      <c r="J71" s="422"/>
      <c r="K71" s="426"/>
      <c r="L71" s="427"/>
      <c r="M71" s="428"/>
      <c r="N71" s="432"/>
      <c r="O71" s="410"/>
      <c r="P71" s="410"/>
      <c r="Q71" s="410"/>
      <c r="R71" s="410"/>
      <c r="S71" s="410"/>
      <c r="T71" s="410"/>
      <c r="U71" s="410"/>
      <c r="V71" s="412"/>
    </row>
    <row r="72" spans="1:22" ht="13.5">
      <c r="A72" s="420"/>
      <c r="B72" s="417">
        <f>IF(AND(B70&lt;&gt;"",D70&lt;&gt;""),IF(B70&gt;D70,"○",IF(B70&lt;D70,"△","エラー")),"")</f>
      </c>
      <c r="C72" s="418"/>
      <c r="D72" s="419"/>
      <c r="E72" s="417">
        <f>IF(AND(E70&lt;&gt;"",G70&lt;&gt;""),IF(E70&gt;G70,"○",IF(E70&lt;G70,"△","エラー")),"")</f>
      </c>
      <c r="F72" s="418"/>
      <c r="G72" s="419"/>
      <c r="H72" s="422"/>
      <c r="I72" s="422"/>
      <c r="J72" s="422"/>
      <c r="K72" s="429"/>
      <c r="L72" s="430"/>
      <c r="M72" s="431"/>
      <c r="N72" s="432"/>
      <c r="O72" s="410"/>
      <c r="P72" s="410"/>
      <c r="Q72" s="410"/>
      <c r="R72" s="410"/>
      <c r="S72" s="410"/>
      <c r="T72" s="410"/>
      <c r="U72" s="410"/>
      <c r="V72" s="413"/>
    </row>
    <row r="73" spans="1:22" ht="13.5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</row>
    <row r="74" spans="1:22" ht="19.5" customHeight="1">
      <c r="A74" s="436" t="s">
        <v>200</v>
      </c>
      <c r="B74" s="436"/>
      <c r="C74" s="436"/>
      <c r="D74" s="436"/>
      <c r="E74" s="436"/>
      <c r="F74" s="436"/>
      <c r="G74" s="436"/>
      <c r="H74" s="436"/>
      <c r="I74" s="436"/>
      <c r="J74" s="436"/>
      <c r="K74" s="436"/>
      <c r="L74" s="436"/>
      <c r="M74" s="436"/>
      <c r="N74" s="436"/>
      <c r="O74" s="436"/>
      <c r="P74" s="436"/>
      <c r="Q74" s="436"/>
      <c r="R74" s="436"/>
      <c r="S74" s="436"/>
      <c r="T74" s="436"/>
      <c r="U74" s="436"/>
      <c r="V74" s="436"/>
    </row>
    <row r="75" spans="1:22" ht="30" customHeight="1">
      <c r="A75" s="127" t="s">
        <v>183</v>
      </c>
      <c r="B75" s="437" t="str">
        <f>IF(A76="","",A76)</f>
        <v>葵</v>
      </c>
      <c r="C75" s="437"/>
      <c r="D75" s="437"/>
      <c r="E75" s="437" t="str">
        <f>IF(A81="","",A81)</f>
        <v>醍　醐</v>
      </c>
      <c r="F75" s="437"/>
      <c r="G75" s="437"/>
      <c r="H75" s="437" t="str">
        <f>IF(A86="","",A86)</f>
        <v>長岡京ＳＣ</v>
      </c>
      <c r="I75" s="437"/>
      <c r="J75" s="437"/>
      <c r="K75" s="438"/>
      <c r="L75" s="438"/>
      <c r="M75" s="438"/>
      <c r="N75" s="128" t="s">
        <v>184</v>
      </c>
      <c r="O75" s="127" t="s">
        <v>185</v>
      </c>
      <c r="P75" s="127" t="s">
        <v>186</v>
      </c>
      <c r="Q75" s="127" t="s">
        <v>187</v>
      </c>
      <c r="R75" s="127" t="s">
        <v>188</v>
      </c>
      <c r="S75" s="127" t="s">
        <v>189</v>
      </c>
      <c r="T75" s="127" t="s">
        <v>190</v>
      </c>
      <c r="U75" s="127" t="s">
        <v>191</v>
      </c>
      <c r="V75" s="129" t="s">
        <v>193</v>
      </c>
    </row>
    <row r="76" spans="1:22" ht="13.5">
      <c r="A76" s="420" t="s">
        <v>79</v>
      </c>
      <c r="B76" s="422"/>
      <c r="C76" s="422"/>
      <c r="D76" s="422"/>
      <c r="E76" s="421">
        <f>IF(E79&lt;&gt;"",IF(E79&lt;&gt;"PK",E79,E80),"")</f>
      </c>
      <c r="F76" s="421"/>
      <c r="G76" s="421"/>
      <c r="H76" s="421">
        <f>IF(H79&lt;&gt;"",IF(H79&lt;&gt;"PK",H79,H80),"")</f>
      </c>
      <c r="I76" s="421"/>
      <c r="J76" s="421"/>
      <c r="K76" s="423"/>
      <c r="L76" s="424"/>
      <c r="M76" s="425"/>
      <c r="N76" s="432">
        <f>COUNTIF($B76:$M76,"◎")</f>
        <v>0</v>
      </c>
      <c r="O76" s="410">
        <f>COUNTIF($B76:$M76,"○")</f>
        <v>0</v>
      </c>
      <c r="P76" s="410">
        <f>COUNTIF($B76:$M76,"△")</f>
        <v>0</v>
      </c>
      <c r="Q76" s="410">
        <f>COUNTIF($B76:$M76,"●")</f>
        <v>0</v>
      </c>
      <c r="R76" s="410">
        <f>4*$N76+2*$O76+1*$P76</f>
        <v>0</v>
      </c>
      <c r="S76" s="410">
        <f>SUM(B77,E77,H77,K77)</f>
        <v>0</v>
      </c>
      <c r="T76" s="410">
        <f>SUM(D77,G77,J77,M77)</f>
        <v>0</v>
      </c>
      <c r="U76" s="410">
        <f>S76-T76</f>
        <v>0</v>
      </c>
      <c r="V76" s="411">
        <f>SUMPRODUCT((R76:R90*10^5+U76:U90&gt;R76*10^5+U76)*1)+1</f>
        <v>1</v>
      </c>
    </row>
    <row r="77" spans="1:22" ht="13.5">
      <c r="A77" s="420"/>
      <c r="B77" s="422"/>
      <c r="C77" s="422"/>
      <c r="D77" s="422"/>
      <c r="E77" s="317"/>
      <c r="F77" s="314" t="s">
        <v>194</v>
      </c>
      <c r="G77" s="315"/>
      <c r="H77" s="313"/>
      <c r="I77" s="314" t="s">
        <v>194</v>
      </c>
      <c r="J77" s="315"/>
      <c r="K77" s="426"/>
      <c r="L77" s="427"/>
      <c r="M77" s="428"/>
      <c r="N77" s="432"/>
      <c r="O77" s="410"/>
      <c r="P77" s="410"/>
      <c r="Q77" s="410"/>
      <c r="R77" s="410"/>
      <c r="S77" s="410"/>
      <c r="T77" s="410"/>
      <c r="U77" s="410"/>
      <c r="V77" s="412"/>
    </row>
    <row r="78" spans="1:22" ht="13.5">
      <c r="A78" s="420"/>
      <c r="B78" s="422"/>
      <c r="C78" s="422"/>
      <c r="D78" s="422"/>
      <c r="E78" s="310"/>
      <c r="F78" s="308" t="s">
        <v>195</v>
      </c>
      <c r="G78" s="309"/>
      <c r="H78" s="310"/>
      <c r="I78" s="308" t="s">
        <v>195</v>
      </c>
      <c r="J78" s="309"/>
      <c r="K78" s="426"/>
      <c r="L78" s="427"/>
      <c r="M78" s="428"/>
      <c r="N78" s="432"/>
      <c r="O78" s="410"/>
      <c r="P78" s="410"/>
      <c r="Q78" s="410"/>
      <c r="R78" s="410"/>
      <c r="S78" s="410"/>
      <c r="T78" s="410"/>
      <c r="U78" s="410"/>
      <c r="V78" s="412"/>
    </row>
    <row r="79" spans="1:22" ht="13.5">
      <c r="A79" s="420"/>
      <c r="B79" s="422"/>
      <c r="C79" s="422"/>
      <c r="D79" s="422"/>
      <c r="E79" s="439">
        <f>IF(AND(E77&lt;&gt;"",G77&lt;&gt;""),IF(E77&gt;G77,"◎",IF(E77&lt;G77,"●","PK")),"")</f>
      </c>
      <c r="F79" s="440"/>
      <c r="G79" s="441"/>
      <c r="H79" s="439">
        <f>IF(AND(H77&lt;&gt;"",J77&lt;&gt;""),IF(H77&gt;J77,"◎",IF(H77&lt;J77,"●","PK")),"")</f>
      </c>
      <c r="I79" s="440"/>
      <c r="J79" s="441"/>
      <c r="K79" s="426"/>
      <c r="L79" s="427"/>
      <c r="M79" s="428"/>
      <c r="N79" s="432"/>
      <c r="O79" s="410"/>
      <c r="P79" s="410"/>
      <c r="Q79" s="410"/>
      <c r="R79" s="410"/>
      <c r="S79" s="410"/>
      <c r="T79" s="410"/>
      <c r="U79" s="410"/>
      <c r="V79" s="412"/>
    </row>
    <row r="80" spans="1:22" ht="13.5">
      <c r="A80" s="420"/>
      <c r="B80" s="422"/>
      <c r="C80" s="422"/>
      <c r="D80" s="422"/>
      <c r="E80" s="417">
        <f>IF(AND(E78&lt;&gt;"",G78&lt;&gt;""),IF(E78&gt;G78,"○",IF(E78&lt;G78,"△","エラー")),"")</f>
      </c>
      <c r="F80" s="418"/>
      <c r="G80" s="419"/>
      <c r="H80" s="417">
        <f>IF(AND(H78&lt;&gt;"",J78&lt;&gt;""),IF(H78&gt;J78,"○",IF(H78&lt;J78,"△","エラー")),"")</f>
      </c>
      <c r="I80" s="418"/>
      <c r="J80" s="419"/>
      <c r="K80" s="429"/>
      <c r="L80" s="430"/>
      <c r="M80" s="431"/>
      <c r="N80" s="432"/>
      <c r="O80" s="410"/>
      <c r="P80" s="410"/>
      <c r="Q80" s="410"/>
      <c r="R80" s="410"/>
      <c r="S80" s="410"/>
      <c r="T80" s="410"/>
      <c r="U80" s="410"/>
      <c r="V80" s="413"/>
    </row>
    <row r="81" spans="1:22" ht="13.5">
      <c r="A81" s="420" t="s">
        <v>207</v>
      </c>
      <c r="B81" s="421">
        <f>IF(B84&lt;&gt;"",IF(B84&lt;&gt;"PK",B84,B85),"")</f>
      </c>
      <c r="C81" s="421"/>
      <c r="D81" s="421"/>
      <c r="E81" s="422"/>
      <c r="F81" s="422"/>
      <c r="G81" s="422"/>
      <c r="H81" s="433">
        <f>IF(H84&lt;&gt;"",IF(H84&lt;&gt;"PK",H84,H85),"")</f>
      </c>
      <c r="I81" s="434"/>
      <c r="J81" s="435"/>
      <c r="K81" s="423"/>
      <c r="L81" s="424"/>
      <c r="M81" s="425"/>
      <c r="N81" s="432">
        <f>COUNTIF($B81:$M81,"◎")</f>
        <v>0</v>
      </c>
      <c r="O81" s="410">
        <f>COUNTIF($B81:$M81,"○")</f>
        <v>0</v>
      </c>
      <c r="P81" s="410">
        <f>COUNTIF($B81:$M81,"△")</f>
        <v>0</v>
      </c>
      <c r="Q81" s="410">
        <f>COUNTIF($B81:$M81,"●")</f>
        <v>0</v>
      </c>
      <c r="R81" s="410">
        <f>4*$N81+2*$O81+1*$P81</f>
        <v>0</v>
      </c>
      <c r="S81" s="410">
        <f>SUM(B82,E82,H82,K82)</f>
        <v>0</v>
      </c>
      <c r="T81" s="410">
        <f>SUM(D82,G82,J82,M82)</f>
        <v>0</v>
      </c>
      <c r="U81" s="410">
        <f>S81-T81</f>
        <v>0</v>
      </c>
      <c r="V81" s="411">
        <f>SUMPRODUCT((R76:R90*10^5+U76:U90&gt;R81*10^5+U81)*1)+1</f>
        <v>1</v>
      </c>
    </row>
    <row r="82" spans="1:22" ht="13.5">
      <c r="A82" s="420"/>
      <c r="B82" s="313"/>
      <c r="C82" s="314" t="s">
        <v>194</v>
      </c>
      <c r="D82" s="315"/>
      <c r="E82" s="422"/>
      <c r="F82" s="422"/>
      <c r="G82" s="422"/>
      <c r="H82" s="313"/>
      <c r="I82" s="314" t="s">
        <v>194</v>
      </c>
      <c r="J82" s="315"/>
      <c r="K82" s="426"/>
      <c r="L82" s="427"/>
      <c r="M82" s="428"/>
      <c r="N82" s="432"/>
      <c r="O82" s="410"/>
      <c r="P82" s="410"/>
      <c r="Q82" s="410"/>
      <c r="R82" s="410"/>
      <c r="S82" s="410"/>
      <c r="T82" s="410"/>
      <c r="U82" s="410"/>
      <c r="V82" s="412"/>
    </row>
    <row r="83" spans="1:22" ht="13.5">
      <c r="A83" s="420"/>
      <c r="B83" s="310">
        <f>IF(G78="","",G78)</f>
      </c>
      <c r="C83" s="308" t="s">
        <v>195</v>
      </c>
      <c r="D83" s="309">
        <f>IF(E78="","",E78)</f>
      </c>
      <c r="E83" s="422"/>
      <c r="F83" s="422"/>
      <c r="G83" s="422"/>
      <c r="H83" s="310"/>
      <c r="I83" s="308" t="s">
        <v>195</v>
      </c>
      <c r="J83" s="309"/>
      <c r="K83" s="426"/>
      <c r="L83" s="427"/>
      <c r="M83" s="428"/>
      <c r="N83" s="432"/>
      <c r="O83" s="410"/>
      <c r="P83" s="410"/>
      <c r="Q83" s="410"/>
      <c r="R83" s="410"/>
      <c r="S83" s="410"/>
      <c r="T83" s="410"/>
      <c r="U83" s="410"/>
      <c r="V83" s="412"/>
    </row>
    <row r="84" spans="1:22" ht="13.5">
      <c r="A84" s="420"/>
      <c r="B84" s="439">
        <f>IF(AND(B82&lt;&gt;"",D82&lt;&gt;""),IF(B82&gt;D82,"◎",IF(B82&lt;D82,"●","PK")),"")</f>
      </c>
      <c r="C84" s="440"/>
      <c r="D84" s="441"/>
      <c r="E84" s="422"/>
      <c r="F84" s="422"/>
      <c r="G84" s="422"/>
      <c r="H84" s="414">
        <f>IF(AND(H82&lt;&gt;"",J82&lt;&gt;""),IF(H82&gt;J82,"◎",IF(H82&lt;J82,"●","PK")),"")</f>
      </c>
      <c r="I84" s="415"/>
      <c r="J84" s="416"/>
      <c r="K84" s="426"/>
      <c r="L84" s="427"/>
      <c r="M84" s="428"/>
      <c r="N84" s="432"/>
      <c r="O84" s="410"/>
      <c r="P84" s="410"/>
      <c r="Q84" s="410"/>
      <c r="R84" s="410"/>
      <c r="S84" s="410"/>
      <c r="T84" s="410"/>
      <c r="U84" s="410"/>
      <c r="V84" s="412"/>
    </row>
    <row r="85" spans="1:22" ht="13.5">
      <c r="A85" s="420"/>
      <c r="B85" s="417">
        <f>IF(AND(B83&lt;&gt;"",D83&lt;&gt;""),IF(B83&gt;D83,"○",IF(B83&lt;D83,"△","エラー")),"")</f>
      </c>
      <c r="C85" s="418"/>
      <c r="D85" s="419"/>
      <c r="E85" s="422"/>
      <c r="F85" s="422"/>
      <c r="G85" s="422"/>
      <c r="H85" s="417">
        <f>IF(AND(H83&lt;&gt;"",J83&lt;&gt;""),IF(H83&gt;J83,"○",IF(H83&lt;J83,"△","エラー")),"")</f>
      </c>
      <c r="I85" s="418"/>
      <c r="J85" s="419"/>
      <c r="K85" s="429"/>
      <c r="L85" s="430"/>
      <c r="M85" s="431"/>
      <c r="N85" s="432"/>
      <c r="O85" s="410"/>
      <c r="P85" s="410"/>
      <c r="Q85" s="410"/>
      <c r="R85" s="410"/>
      <c r="S85" s="410"/>
      <c r="T85" s="410"/>
      <c r="U85" s="410"/>
      <c r="V85" s="413"/>
    </row>
    <row r="86" spans="1:22" ht="13.5">
      <c r="A86" s="420" t="s">
        <v>199</v>
      </c>
      <c r="B86" s="421">
        <f>IF(B89&lt;&gt;"",IF(B89&lt;&gt;"PK",B89,B90),"")</f>
      </c>
      <c r="C86" s="421"/>
      <c r="D86" s="421"/>
      <c r="E86" s="421">
        <f>IF(E89&lt;&gt;"",IF(E89&lt;&gt;"PK",E89,E90),"")</f>
      </c>
      <c r="F86" s="421"/>
      <c r="G86" s="421"/>
      <c r="H86" s="422"/>
      <c r="I86" s="422"/>
      <c r="J86" s="422"/>
      <c r="K86" s="423"/>
      <c r="L86" s="424"/>
      <c r="M86" s="425"/>
      <c r="N86" s="432">
        <f>COUNTIF($B86:$M86,"◎")</f>
        <v>0</v>
      </c>
      <c r="O86" s="410">
        <f>COUNTIF($B86:$M86,"○")</f>
        <v>0</v>
      </c>
      <c r="P86" s="410">
        <f>COUNTIF($B86:$M86,"△")</f>
        <v>0</v>
      </c>
      <c r="Q86" s="410">
        <f>COUNTIF($B86:$M86,"●")</f>
        <v>0</v>
      </c>
      <c r="R86" s="410">
        <f>4*$N86+2*$O86+1*$P86</f>
        <v>0</v>
      </c>
      <c r="S86" s="410">
        <f>SUM(B87,E87,H87,K87)</f>
        <v>0</v>
      </c>
      <c r="T86" s="410">
        <f>SUM(D87,G87,J87,M87)</f>
        <v>0</v>
      </c>
      <c r="U86" s="410">
        <f>S86-T86</f>
        <v>0</v>
      </c>
      <c r="V86" s="411">
        <f>SUMPRODUCT((R76:R90*10^5+U76:U90&gt;R86*10^5+U86)*1)+1</f>
        <v>1</v>
      </c>
    </row>
    <row r="87" spans="1:22" ht="13.5">
      <c r="A87" s="420"/>
      <c r="B87" s="317">
        <f>IF(J77="","",J77)</f>
      </c>
      <c r="C87" s="314" t="s">
        <v>194</v>
      </c>
      <c r="D87" s="315">
        <f>IF(H77="","",H77)</f>
      </c>
      <c r="E87" s="313">
        <f>IF(J82="","",J82)</f>
      </c>
      <c r="F87" s="314" t="s">
        <v>194</v>
      </c>
      <c r="G87" s="315">
        <f>IF(H82="","",H82)</f>
      </c>
      <c r="H87" s="422"/>
      <c r="I87" s="422"/>
      <c r="J87" s="422"/>
      <c r="K87" s="426"/>
      <c r="L87" s="427"/>
      <c r="M87" s="428"/>
      <c r="N87" s="432"/>
      <c r="O87" s="410"/>
      <c r="P87" s="410"/>
      <c r="Q87" s="410"/>
      <c r="R87" s="410"/>
      <c r="S87" s="410"/>
      <c r="T87" s="410"/>
      <c r="U87" s="410"/>
      <c r="V87" s="412"/>
    </row>
    <row r="88" spans="1:22" ht="13.5">
      <c r="A88" s="420"/>
      <c r="B88" s="310">
        <f>IF(J78="","",J78)</f>
      </c>
      <c r="C88" s="308" t="s">
        <v>195</v>
      </c>
      <c r="D88" s="309">
        <f>IF(H78="","",H78)</f>
      </c>
      <c r="E88" s="310">
        <f>IF(J83="","",J83)</f>
      </c>
      <c r="F88" s="308" t="s">
        <v>195</v>
      </c>
      <c r="G88" s="309">
        <f>IF(H83="","",H83)</f>
      </c>
      <c r="H88" s="422"/>
      <c r="I88" s="422"/>
      <c r="J88" s="422"/>
      <c r="K88" s="426"/>
      <c r="L88" s="427"/>
      <c r="M88" s="428"/>
      <c r="N88" s="432"/>
      <c r="O88" s="410"/>
      <c r="P88" s="410"/>
      <c r="Q88" s="410"/>
      <c r="R88" s="410"/>
      <c r="S88" s="410"/>
      <c r="T88" s="410"/>
      <c r="U88" s="410"/>
      <c r="V88" s="412"/>
    </row>
    <row r="89" spans="1:22" ht="13.5">
      <c r="A89" s="420"/>
      <c r="B89" s="439">
        <f>IF(AND(B87&lt;&gt;"",D87&lt;&gt;""),IF(B87&gt;D87,"◎",IF(B87&lt;D87,"●","PK")),"")</f>
      </c>
      <c r="C89" s="440"/>
      <c r="D89" s="441"/>
      <c r="E89" s="439">
        <f>IF(AND(E87&lt;&gt;"",G87&lt;&gt;""),IF(E87&gt;G87,"◎",IF(E87&lt;G87,"●","PK")),"")</f>
      </c>
      <c r="F89" s="440"/>
      <c r="G89" s="441"/>
      <c r="H89" s="422"/>
      <c r="I89" s="422"/>
      <c r="J89" s="422"/>
      <c r="K89" s="426"/>
      <c r="L89" s="427"/>
      <c r="M89" s="428"/>
      <c r="N89" s="432"/>
      <c r="O89" s="410"/>
      <c r="P89" s="410"/>
      <c r="Q89" s="410"/>
      <c r="R89" s="410"/>
      <c r="S89" s="410"/>
      <c r="T89" s="410"/>
      <c r="U89" s="410"/>
      <c r="V89" s="412"/>
    </row>
    <row r="90" spans="1:22" ht="13.5">
      <c r="A90" s="420"/>
      <c r="B90" s="417">
        <f>IF(AND(B88&lt;&gt;"",D88&lt;&gt;""),IF(B88&gt;D88,"○",IF(B88&lt;D88,"△","エラー")),"")</f>
      </c>
      <c r="C90" s="418"/>
      <c r="D90" s="419"/>
      <c r="E90" s="417">
        <f>IF(AND(E88&lt;&gt;"",G88&lt;&gt;""),IF(E88&gt;G88,"○",IF(E88&lt;G88,"△","エラー")),"")</f>
      </c>
      <c r="F90" s="418"/>
      <c r="G90" s="419"/>
      <c r="H90" s="422"/>
      <c r="I90" s="422"/>
      <c r="J90" s="422"/>
      <c r="K90" s="429"/>
      <c r="L90" s="430"/>
      <c r="M90" s="431"/>
      <c r="N90" s="432"/>
      <c r="O90" s="410"/>
      <c r="P90" s="410"/>
      <c r="Q90" s="410"/>
      <c r="R90" s="410"/>
      <c r="S90" s="410"/>
      <c r="T90" s="410"/>
      <c r="U90" s="410"/>
      <c r="V90" s="413"/>
    </row>
    <row r="91" spans="1:22" ht="13.5">
      <c r="A91" s="130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</row>
    <row r="92" spans="1:22" ht="19.5" customHeight="1">
      <c r="A92" s="436" t="s">
        <v>201</v>
      </c>
      <c r="B92" s="436"/>
      <c r="C92" s="436"/>
      <c r="D92" s="436"/>
      <c r="E92" s="436"/>
      <c r="F92" s="436"/>
      <c r="G92" s="436"/>
      <c r="H92" s="436"/>
      <c r="I92" s="436"/>
      <c r="J92" s="436"/>
      <c r="K92" s="436"/>
      <c r="L92" s="436"/>
      <c r="M92" s="436"/>
      <c r="N92" s="436"/>
      <c r="O92" s="436"/>
      <c r="P92" s="436"/>
      <c r="Q92" s="436"/>
      <c r="R92" s="436"/>
      <c r="S92" s="436"/>
      <c r="T92" s="436"/>
      <c r="U92" s="436"/>
      <c r="V92" s="436"/>
    </row>
    <row r="93" spans="1:22" ht="30" customHeight="1">
      <c r="A93" s="127" t="s">
        <v>183</v>
      </c>
      <c r="B93" s="437" t="str">
        <f>IF(A94="","",A94)</f>
        <v>アンフィニ</v>
      </c>
      <c r="C93" s="437"/>
      <c r="D93" s="437"/>
      <c r="E93" s="437" t="str">
        <f>IF(A99="","",A99)</f>
        <v>ジラソーレ</v>
      </c>
      <c r="F93" s="437"/>
      <c r="G93" s="437"/>
      <c r="H93" s="437" t="str">
        <f>IF(A104="","",A104)</f>
        <v>ソルセウ</v>
      </c>
      <c r="I93" s="437"/>
      <c r="J93" s="437"/>
      <c r="K93" s="438"/>
      <c r="L93" s="438"/>
      <c r="M93" s="438"/>
      <c r="N93" s="128" t="s">
        <v>184</v>
      </c>
      <c r="O93" s="127" t="s">
        <v>185</v>
      </c>
      <c r="P93" s="127" t="s">
        <v>186</v>
      </c>
      <c r="Q93" s="127" t="s">
        <v>187</v>
      </c>
      <c r="R93" s="127" t="s">
        <v>188</v>
      </c>
      <c r="S93" s="127" t="s">
        <v>189</v>
      </c>
      <c r="T93" s="127" t="s">
        <v>190</v>
      </c>
      <c r="U93" s="127" t="s">
        <v>191</v>
      </c>
      <c r="V93" s="129" t="s">
        <v>193</v>
      </c>
    </row>
    <row r="94" spans="1:22" ht="13.5">
      <c r="A94" s="420" t="s">
        <v>19</v>
      </c>
      <c r="B94" s="422"/>
      <c r="C94" s="422"/>
      <c r="D94" s="422"/>
      <c r="E94" s="421">
        <f>IF(E97&lt;&gt;"",IF(E97&lt;&gt;"PK",E97,E98),"")</f>
      </c>
      <c r="F94" s="421"/>
      <c r="G94" s="421"/>
      <c r="H94" s="421">
        <f>IF(H97&lt;&gt;"",IF(H97&lt;&gt;"PK",H97,H98),"")</f>
      </c>
      <c r="I94" s="421"/>
      <c r="J94" s="421"/>
      <c r="K94" s="423"/>
      <c r="L94" s="424"/>
      <c r="M94" s="425"/>
      <c r="N94" s="432">
        <f>COUNTIF($B94:$M94,"◎")</f>
        <v>0</v>
      </c>
      <c r="O94" s="410">
        <f>COUNTIF($B94:$M94,"○")</f>
        <v>0</v>
      </c>
      <c r="P94" s="410">
        <f>COUNTIF($B94:$M94,"△")</f>
        <v>0</v>
      </c>
      <c r="Q94" s="410">
        <f>COUNTIF($B94:$M94,"●")</f>
        <v>0</v>
      </c>
      <c r="R94" s="410">
        <f>4*$N94+2*$O94+1*$P94</f>
        <v>0</v>
      </c>
      <c r="S94" s="410">
        <f>SUM(B95,E95,H95,K95)</f>
        <v>0</v>
      </c>
      <c r="T94" s="410">
        <f>SUM(D95,G95,J95,M95)</f>
        <v>0</v>
      </c>
      <c r="U94" s="410">
        <f>S94-T94</f>
        <v>0</v>
      </c>
      <c r="V94" s="411">
        <f>SUMPRODUCT((R94:R108*10^5+U94:U108&gt;R94*10^5+U94)*1)+1</f>
        <v>1</v>
      </c>
    </row>
    <row r="95" spans="1:22" ht="13.5">
      <c r="A95" s="420"/>
      <c r="B95" s="422"/>
      <c r="C95" s="422"/>
      <c r="D95" s="422"/>
      <c r="E95" s="317"/>
      <c r="F95" s="314" t="s">
        <v>194</v>
      </c>
      <c r="G95" s="315"/>
      <c r="H95" s="313"/>
      <c r="I95" s="314" t="s">
        <v>194</v>
      </c>
      <c r="J95" s="315"/>
      <c r="K95" s="426"/>
      <c r="L95" s="427"/>
      <c r="M95" s="428"/>
      <c r="N95" s="432"/>
      <c r="O95" s="410"/>
      <c r="P95" s="410"/>
      <c r="Q95" s="410"/>
      <c r="R95" s="410"/>
      <c r="S95" s="410"/>
      <c r="T95" s="410"/>
      <c r="U95" s="410"/>
      <c r="V95" s="412"/>
    </row>
    <row r="96" spans="1:22" ht="13.5">
      <c r="A96" s="420"/>
      <c r="B96" s="422"/>
      <c r="C96" s="422"/>
      <c r="D96" s="422"/>
      <c r="E96" s="310"/>
      <c r="F96" s="308" t="s">
        <v>195</v>
      </c>
      <c r="G96" s="309"/>
      <c r="H96" s="310"/>
      <c r="I96" s="308" t="s">
        <v>195</v>
      </c>
      <c r="J96" s="309"/>
      <c r="K96" s="426"/>
      <c r="L96" s="427"/>
      <c r="M96" s="428"/>
      <c r="N96" s="432"/>
      <c r="O96" s="410"/>
      <c r="P96" s="410"/>
      <c r="Q96" s="410"/>
      <c r="R96" s="410"/>
      <c r="S96" s="410"/>
      <c r="T96" s="410"/>
      <c r="U96" s="410"/>
      <c r="V96" s="412"/>
    </row>
    <row r="97" spans="1:22" ht="13.5">
      <c r="A97" s="420"/>
      <c r="B97" s="422"/>
      <c r="C97" s="422"/>
      <c r="D97" s="422"/>
      <c r="E97" s="439">
        <f>IF(AND(E95&lt;&gt;"",G95&lt;&gt;""),IF(E95&gt;G95,"◎",IF(E95&lt;G95,"●","PK")),"")</f>
      </c>
      <c r="F97" s="440"/>
      <c r="G97" s="441"/>
      <c r="H97" s="439">
        <f>IF(AND(H95&lt;&gt;"",J95&lt;&gt;""),IF(H95&gt;J95,"◎",IF(H95&lt;J95,"●","PK")),"")</f>
      </c>
      <c r="I97" s="440"/>
      <c r="J97" s="441"/>
      <c r="K97" s="426"/>
      <c r="L97" s="427"/>
      <c r="M97" s="428"/>
      <c r="N97" s="432"/>
      <c r="O97" s="410"/>
      <c r="P97" s="410"/>
      <c r="Q97" s="410"/>
      <c r="R97" s="410"/>
      <c r="S97" s="410"/>
      <c r="T97" s="410"/>
      <c r="U97" s="410"/>
      <c r="V97" s="412"/>
    </row>
    <row r="98" spans="1:22" ht="13.5">
      <c r="A98" s="420"/>
      <c r="B98" s="422"/>
      <c r="C98" s="422"/>
      <c r="D98" s="422"/>
      <c r="E98" s="417">
        <f>IF(AND(E96&lt;&gt;"",G96&lt;&gt;""),IF(E96&gt;G96,"○",IF(E96&lt;G96,"△","エラー")),"")</f>
      </c>
      <c r="F98" s="418"/>
      <c r="G98" s="419"/>
      <c r="H98" s="417">
        <f>IF(AND(H96&lt;&gt;"",J96&lt;&gt;""),IF(H96&gt;J96,"○",IF(H96&lt;J96,"△","エラー")),"")</f>
      </c>
      <c r="I98" s="418"/>
      <c r="J98" s="419"/>
      <c r="K98" s="429"/>
      <c r="L98" s="430"/>
      <c r="M98" s="431"/>
      <c r="N98" s="432"/>
      <c r="O98" s="410"/>
      <c r="P98" s="410"/>
      <c r="Q98" s="410"/>
      <c r="R98" s="410"/>
      <c r="S98" s="410"/>
      <c r="T98" s="410"/>
      <c r="U98" s="410"/>
      <c r="V98" s="413"/>
    </row>
    <row r="99" spans="1:22" ht="13.5">
      <c r="A99" s="420" t="s">
        <v>14</v>
      </c>
      <c r="B99" s="421">
        <f>IF(B102&lt;&gt;"",IF(B102&lt;&gt;"PK",B102,B103),"")</f>
      </c>
      <c r="C99" s="421"/>
      <c r="D99" s="421"/>
      <c r="E99" s="422"/>
      <c r="F99" s="422"/>
      <c r="G99" s="422"/>
      <c r="H99" s="433">
        <f>IF(H102&lt;&gt;"",IF(H102&lt;&gt;"PK",H102,H103),"")</f>
      </c>
      <c r="I99" s="434"/>
      <c r="J99" s="435"/>
      <c r="K99" s="423"/>
      <c r="L99" s="424"/>
      <c r="M99" s="425"/>
      <c r="N99" s="432">
        <f>COUNTIF($B99:$M99,"◎")</f>
        <v>0</v>
      </c>
      <c r="O99" s="410">
        <f>COUNTIF($B99:$M99,"○")</f>
        <v>0</v>
      </c>
      <c r="P99" s="410">
        <f>COUNTIF($B99:$M99,"△")</f>
        <v>0</v>
      </c>
      <c r="Q99" s="410">
        <f>COUNTIF($B99:$M99,"●")</f>
        <v>0</v>
      </c>
      <c r="R99" s="410">
        <f>4*$N99+2*$O99+1*$P99</f>
        <v>0</v>
      </c>
      <c r="S99" s="410">
        <f>SUM(B100,E100,H100,K100)</f>
        <v>0</v>
      </c>
      <c r="T99" s="410">
        <f>SUM(D100,G100,J100,M100)</f>
        <v>0</v>
      </c>
      <c r="U99" s="410">
        <f>S99-T99</f>
        <v>0</v>
      </c>
      <c r="V99" s="411">
        <f>SUMPRODUCT((R94:R108*10^5+U94:U108&gt;R99*10^5+U99)*1)+1</f>
        <v>1</v>
      </c>
    </row>
    <row r="100" spans="1:22" ht="13.5">
      <c r="A100" s="420"/>
      <c r="B100" s="313">
        <f>IF(G95="","",G95)</f>
      </c>
      <c r="C100" s="314" t="s">
        <v>194</v>
      </c>
      <c r="D100" s="315">
        <f>IF(E95="","",E95)</f>
      </c>
      <c r="E100" s="422"/>
      <c r="F100" s="422"/>
      <c r="G100" s="422"/>
      <c r="H100" s="313"/>
      <c r="I100" s="314" t="s">
        <v>194</v>
      </c>
      <c r="J100" s="315"/>
      <c r="K100" s="426"/>
      <c r="L100" s="427"/>
      <c r="M100" s="428"/>
      <c r="N100" s="432"/>
      <c r="O100" s="410"/>
      <c r="P100" s="410"/>
      <c r="Q100" s="410"/>
      <c r="R100" s="410"/>
      <c r="S100" s="410"/>
      <c r="T100" s="410"/>
      <c r="U100" s="410"/>
      <c r="V100" s="412"/>
    </row>
    <row r="101" spans="1:22" ht="13.5">
      <c r="A101" s="420"/>
      <c r="B101" s="310">
        <f>IF(G96="","",G96)</f>
      </c>
      <c r="C101" s="308" t="s">
        <v>195</v>
      </c>
      <c r="D101" s="309">
        <f>IF(E96="","",E96)</f>
      </c>
      <c r="E101" s="422"/>
      <c r="F101" s="422"/>
      <c r="G101" s="422"/>
      <c r="H101" s="313"/>
      <c r="I101" s="314" t="s">
        <v>195</v>
      </c>
      <c r="J101" s="315"/>
      <c r="K101" s="426"/>
      <c r="L101" s="427"/>
      <c r="M101" s="428"/>
      <c r="N101" s="432"/>
      <c r="O101" s="410"/>
      <c r="P101" s="410"/>
      <c r="Q101" s="410"/>
      <c r="R101" s="410"/>
      <c r="S101" s="410"/>
      <c r="T101" s="410"/>
      <c r="U101" s="410"/>
      <c r="V101" s="412"/>
    </row>
    <row r="102" spans="1:22" ht="13.5">
      <c r="A102" s="420"/>
      <c r="B102" s="439">
        <f>IF(AND(B100&lt;&gt;"",D100&lt;&gt;""),IF(B100&gt;D100,"◎",IF(B100&lt;D100,"●","PK")),"")</f>
      </c>
      <c r="C102" s="440"/>
      <c r="D102" s="441"/>
      <c r="E102" s="422"/>
      <c r="F102" s="422"/>
      <c r="G102" s="422"/>
      <c r="H102" s="439">
        <f>IF(AND(H100&lt;&gt;"",J100&lt;&gt;""),IF(H100&gt;J100,"◎",IF(H100&lt;J100,"●","PK")),"")</f>
      </c>
      <c r="I102" s="440"/>
      <c r="J102" s="441"/>
      <c r="K102" s="426"/>
      <c r="L102" s="427"/>
      <c r="M102" s="428"/>
      <c r="N102" s="432"/>
      <c r="O102" s="410"/>
      <c r="P102" s="410"/>
      <c r="Q102" s="410"/>
      <c r="R102" s="410"/>
      <c r="S102" s="410"/>
      <c r="T102" s="410"/>
      <c r="U102" s="410"/>
      <c r="V102" s="412"/>
    </row>
    <row r="103" spans="1:22" ht="13.5">
      <c r="A103" s="420"/>
      <c r="B103" s="417">
        <f>IF(AND(B101&lt;&gt;"",D101&lt;&gt;""),IF(B101&gt;D101,"○",IF(B101&lt;D101,"△","エラー")),"")</f>
      </c>
      <c r="C103" s="418"/>
      <c r="D103" s="419"/>
      <c r="E103" s="422"/>
      <c r="F103" s="422"/>
      <c r="G103" s="422"/>
      <c r="H103" s="417">
        <f>IF(AND(H101&lt;&gt;"",J101&lt;&gt;""),IF(H101&gt;J101,"○",IF(H101&lt;J101,"△","エラー")),"")</f>
      </c>
      <c r="I103" s="418"/>
      <c r="J103" s="419"/>
      <c r="K103" s="429"/>
      <c r="L103" s="430"/>
      <c r="M103" s="431"/>
      <c r="N103" s="432"/>
      <c r="O103" s="410"/>
      <c r="P103" s="410"/>
      <c r="Q103" s="410"/>
      <c r="R103" s="410"/>
      <c r="S103" s="410"/>
      <c r="T103" s="410"/>
      <c r="U103" s="410"/>
      <c r="V103" s="413"/>
    </row>
    <row r="104" spans="1:22" ht="13.5">
      <c r="A104" s="420" t="s">
        <v>17</v>
      </c>
      <c r="B104" s="421">
        <f>IF(B107&lt;&gt;"",IF(B107&lt;&gt;"PK",B107,B108),"")</f>
      </c>
      <c r="C104" s="421"/>
      <c r="D104" s="421"/>
      <c r="E104" s="421">
        <f>IF(E107&lt;&gt;"",IF(E107&lt;&gt;"PK",E107,E108),"")</f>
      </c>
      <c r="F104" s="421"/>
      <c r="G104" s="421"/>
      <c r="H104" s="422"/>
      <c r="I104" s="422"/>
      <c r="J104" s="422"/>
      <c r="K104" s="423"/>
      <c r="L104" s="424"/>
      <c r="M104" s="425"/>
      <c r="N104" s="432">
        <f>COUNTIF($B104:$M104,"◎")</f>
        <v>0</v>
      </c>
      <c r="O104" s="410">
        <f>COUNTIF($B104:$M104,"○")</f>
        <v>0</v>
      </c>
      <c r="P104" s="410">
        <f>COUNTIF($B104:$M104,"△")</f>
        <v>0</v>
      </c>
      <c r="Q104" s="410">
        <f>COUNTIF($B104:$M104,"●")</f>
        <v>0</v>
      </c>
      <c r="R104" s="410">
        <f>4*$N104+2*$O104+1*$P104</f>
        <v>0</v>
      </c>
      <c r="S104" s="410">
        <f>SUM(B105,E105,H105,K105)</f>
        <v>0</v>
      </c>
      <c r="T104" s="410">
        <f>SUM(D105,G105,J105,M105)</f>
        <v>0</v>
      </c>
      <c r="U104" s="410">
        <f>S104-T104</f>
        <v>0</v>
      </c>
      <c r="V104" s="411">
        <f>SUMPRODUCT((R94:R108*10^5+U94:U108&gt;R104*10^5+U104)*1)+1</f>
        <v>1</v>
      </c>
    </row>
    <row r="105" spans="1:22" ht="13.5">
      <c r="A105" s="420"/>
      <c r="B105" s="317">
        <f>IF(J95="","",J95)</f>
      </c>
      <c r="C105" s="314" t="s">
        <v>194</v>
      </c>
      <c r="D105" s="315">
        <f>IF(H95="","",H95)</f>
      </c>
      <c r="E105" s="313">
        <f>IF(J100="","",J100)</f>
      </c>
      <c r="F105" s="314" t="s">
        <v>194</v>
      </c>
      <c r="G105" s="315">
        <f>IF(H100="","",H100)</f>
      </c>
      <c r="H105" s="422"/>
      <c r="I105" s="422"/>
      <c r="J105" s="422"/>
      <c r="K105" s="426"/>
      <c r="L105" s="427"/>
      <c r="M105" s="428"/>
      <c r="N105" s="432"/>
      <c r="O105" s="410"/>
      <c r="P105" s="410"/>
      <c r="Q105" s="410"/>
      <c r="R105" s="410"/>
      <c r="S105" s="410"/>
      <c r="T105" s="410"/>
      <c r="U105" s="410"/>
      <c r="V105" s="412"/>
    </row>
    <row r="106" spans="1:22" ht="13.5">
      <c r="A106" s="420"/>
      <c r="B106" s="310">
        <f>IF(J96="","",J96)</f>
      </c>
      <c r="C106" s="308" t="s">
        <v>195</v>
      </c>
      <c r="D106" s="309">
        <f>IF(H96="","",H96)</f>
      </c>
      <c r="E106" s="310">
        <f>IF(J101="","",J101)</f>
      </c>
      <c r="F106" s="308" t="s">
        <v>195</v>
      </c>
      <c r="G106" s="309">
        <f>IF(H101="","",H101)</f>
      </c>
      <c r="H106" s="422"/>
      <c r="I106" s="422"/>
      <c r="J106" s="422"/>
      <c r="K106" s="426"/>
      <c r="L106" s="427"/>
      <c r="M106" s="428"/>
      <c r="N106" s="432"/>
      <c r="O106" s="410"/>
      <c r="P106" s="410"/>
      <c r="Q106" s="410"/>
      <c r="R106" s="410"/>
      <c r="S106" s="410"/>
      <c r="T106" s="410"/>
      <c r="U106" s="410"/>
      <c r="V106" s="412"/>
    </row>
    <row r="107" spans="1:22" ht="13.5">
      <c r="A107" s="420"/>
      <c r="B107" s="439">
        <f>IF(AND(B105&lt;&gt;"",D105&lt;&gt;""),IF(B105&gt;D105,"◎",IF(B105&lt;D105,"●","PK")),"")</f>
      </c>
      <c r="C107" s="440"/>
      <c r="D107" s="441"/>
      <c r="E107" s="439">
        <f>IF(AND(E105&lt;&gt;"",G105&lt;&gt;""),IF(E105&gt;G105,"◎",IF(E105&lt;G105,"●","PK")),"")</f>
      </c>
      <c r="F107" s="440"/>
      <c r="G107" s="441"/>
      <c r="H107" s="422"/>
      <c r="I107" s="422"/>
      <c r="J107" s="422"/>
      <c r="K107" s="426"/>
      <c r="L107" s="427"/>
      <c r="M107" s="428"/>
      <c r="N107" s="432"/>
      <c r="O107" s="410"/>
      <c r="P107" s="410"/>
      <c r="Q107" s="410"/>
      <c r="R107" s="410"/>
      <c r="S107" s="410"/>
      <c r="T107" s="410"/>
      <c r="U107" s="410"/>
      <c r="V107" s="412"/>
    </row>
    <row r="108" spans="1:22" ht="13.5">
      <c r="A108" s="420"/>
      <c r="B108" s="417">
        <f>IF(AND(B106&lt;&gt;"",D106&lt;&gt;""),IF(B106&gt;D106,"○",IF(B106&lt;D106,"△","エラー")),"")</f>
      </c>
      <c r="C108" s="418"/>
      <c r="D108" s="419"/>
      <c r="E108" s="417">
        <f>IF(AND(E106&lt;&gt;"",G106&lt;&gt;""),IF(E106&gt;G106,"○",IF(E106&lt;G106,"△","エラー")),"")</f>
      </c>
      <c r="F108" s="418"/>
      <c r="G108" s="419"/>
      <c r="H108" s="422"/>
      <c r="I108" s="422"/>
      <c r="J108" s="422"/>
      <c r="K108" s="429"/>
      <c r="L108" s="430"/>
      <c r="M108" s="431"/>
      <c r="N108" s="432"/>
      <c r="O108" s="410"/>
      <c r="P108" s="410"/>
      <c r="Q108" s="410"/>
      <c r="R108" s="410"/>
      <c r="S108" s="410"/>
      <c r="T108" s="410"/>
      <c r="U108" s="410"/>
      <c r="V108" s="413"/>
    </row>
    <row r="110" spans="1:22" ht="19.5" customHeight="1">
      <c r="A110" s="436" t="s">
        <v>202</v>
      </c>
      <c r="B110" s="436"/>
      <c r="C110" s="436"/>
      <c r="D110" s="436"/>
      <c r="E110" s="436"/>
      <c r="F110" s="436"/>
      <c r="G110" s="436"/>
      <c r="H110" s="436"/>
      <c r="I110" s="436"/>
      <c r="J110" s="436"/>
      <c r="K110" s="436"/>
      <c r="L110" s="436"/>
      <c r="M110" s="436"/>
      <c r="N110" s="436"/>
      <c r="O110" s="436"/>
      <c r="P110" s="436"/>
      <c r="Q110" s="436"/>
      <c r="R110" s="436"/>
      <c r="S110" s="436"/>
      <c r="T110" s="436"/>
      <c r="U110" s="436"/>
      <c r="V110" s="436"/>
    </row>
    <row r="111" spans="1:22" ht="19.5" customHeight="1">
      <c r="A111" s="127" t="s">
        <v>183</v>
      </c>
      <c r="B111" s="437" t="str">
        <f>IF(A112="","",A112)</f>
        <v>紫　光</v>
      </c>
      <c r="C111" s="437"/>
      <c r="D111" s="437"/>
      <c r="E111" s="437" t="str">
        <f>IF(A117="","",A117)</f>
        <v>ブリンク</v>
      </c>
      <c r="F111" s="437"/>
      <c r="G111" s="437"/>
      <c r="H111" s="437" t="str">
        <f>IF(A122="","",A122)</f>
        <v>レジョーネ</v>
      </c>
      <c r="I111" s="437"/>
      <c r="J111" s="437"/>
      <c r="K111" s="438"/>
      <c r="L111" s="438"/>
      <c r="M111" s="438"/>
      <c r="N111" s="128" t="s">
        <v>184</v>
      </c>
      <c r="O111" s="127" t="s">
        <v>185</v>
      </c>
      <c r="P111" s="127" t="s">
        <v>186</v>
      </c>
      <c r="Q111" s="127" t="s">
        <v>187</v>
      </c>
      <c r="R111" s="127" t="s">
        <v>188</v>
      </c>
      <c r="S111" s="127" t="s">
        <v>189</v>
      </c>
      <c r="T111" s="127" t="s">
        <v>190</v>
      </c>
      <c r="U111" s="127" t="s">
        <v>191</v>
      </c>
      <c r="V111" s="129" t="s">
        <v>193</v>
      </c>
    </row>
    <row r="112" spans="1:22" ht="13.5">
      <c r="A112" s="420" t="s">
        <v>205</v>
      </c>
      <c r="B112" s="422"/>
      <c r="C112" s="422"/>
      <c r="D112" s="422"/>
      <c r="E112" s="421">
        <f>IF(E115&lt;&gt;"",IF(E115&lt;&gt;"PK",E115,E116),"")</f>
      </c>
      <c r="F112" s="421"/>
      <c r="G112" s="421"/>
      <c r="H112" s="421">
        <f>IF(H115&lt;&gt;"",IF(H115&lt;&gt;"PK",H115,H116),"")</f>
      </c>
      <c r="I112" s="421"/>
      <c r="J112" s="421"/>
      <c r="K112" s="423"/>
      <c r="L112" s="424"/>
      <c r="M112" s="425"/>
      <c r="N112" s="432">
        <f>COUNTIF($B112:$M112,"◎")</f>
        <v>0</v>
      </c>
      <c r="O112" s="410">
        <f>COUNTIF($B112:$M112,"○")</f>
        <v>0</v>
      </c>
      <c r="P112" s="410">
        <f>COUNTIF($B112:$M112,"△")</f>
        <v>0</v>
      </c>
      <c r="Q112" s="410">
        <f>COUNTIF($B112:$M112,"●")</f>
        <v>0</v>
      </c>
      <c r="R112" s="410">
        <f>4*$N112+2*$O112+1*$P112</f>
        <v>0</v>
      </c>
      <c r="S112" s="410">
        <f>SUM(B113,E113,H113,K113)</f>
        <v>0</v>
      </c>
      <c r="T112" s="410">
        <f>SUM(D113,G113,J113,M113)</f>
        <v>0</v>
      </c>
      <c r="U112" s="410">
        <f>S112-T112</f>
        <v>0</v>
      </c>
      <c r="V112" s="411">
        <f>SUMPRODUCT((R112:R126*10^5+U112:U126&gt;R112*10^5+U112)*1)+1</f>
        <v>1</v>
      </c>
    </row>
    <row r="113" spans="1:22" ht="13.5">
      <c r="A113" s="420"/>
      <c r="B113" s="422"/>
      <c r="C113" s="422"/>
      <c r="D113" s="422"/>
      <c r="E113" s="317"/>
      <c r="F113" s="314" t="s">
        <v>194</v>
      </c>
      <c r="G113" s="315"/>
      <c r="H113" s="313"/>
      <c r="I113" s="314" t="s">
        <v>194</v>
      </c>
      <c r="J113" s="315"/>
      <c r="K113" s="426"/>
      <c r="L113" s="427"/>
      <c r="M113" s="428"/>
      <c r="N113" s="432"/>
      <c r="O113" s="410"/>
      <c r="P113" s="410"/>
      <c r="Q113" s="410"/>
      <c r="R113" s="410"/>
      <c r="S113" s="410"/>
      <c r="T113" s="410"/>
      <c r="U113" s="410"/>
      <c r="V113" s="412"/>
    </row>
    <row r="114" spans="1:22" ht="13.5">
      <c r="A114" s="420"/>
      <c r="B114" s="422"/>
      <c r="C114" s="422"/>
      <c r="D114" s="422"/>
      <c r="E114" s="313"/>
      <c r="F114" s="314" t="s">
        <v>195</v>
      </c>
      <c r="G114" s="315"/>
      <c r="H114" s="313"/>
      <c r="I114" s="314" t="s">
        <v>195</v>
      </c>
      <c r="J114" s="315"/>
      <c r="K114" s="426"/>
      <c r="L114" s="427"/>
      <c r="M114" s="428"/>
      <c r="N114" s="432"/>
      <c r="O114" s="410"/>
      <c r="P114" s="410"/>
      <c r="Q114" s="410"/>
      <c r="R114" s="410"/>
      <c r="S114" s="410"/>
      <c r="T114" s="410"/>
      <c r="U114" s="410"/>
      <c r="V114" s="412"/>
    </row>
    <row r="115" spans="1:22" ht="13.5">
      <c r="A115" s="420"/>
      <c r="B115" s="422"/>
      <c r="C115" s="422"/>
      <c r="D115" s="422"/>
      <c r="E115" s="414">
        <f>IF(AND(E113&lt;&gt;"",G113&lt;&gt;""),IF(E113&gt;G113,"◎",IF(E113&lt;G113,"●","PK")),"")</f>
      </c>
      <c r="F115" s="415"/>
      <c r="G115" s="416"/>
      <c r="H115" s="414">
        <f>IF(AND(H113&lt;&gt;"",J113&lt;&gt;""),IF(H113&gt;J113,"◎",IF(H113&lt;J113,"●","PK")),"")</f>
      </c>
      <c r="I115" s="415"/>
      <c r="J115" s="416"/>
      <c r="K115" s="426"/>
      <c r="L115" s="427"/>
      <c r="M115" s="428"/>
      <c r="N115" s="432"/>
      <c r="O115" s="410"/>
      <c r="P115" s="410"/>
      <c r="Q115" s="410"/>
      <c r="R115" s="410"/>
      <c r="S115" s="410"/>
      <c r="T115" s="410"/>
      <c r="U115" s="410"/>
      <c r="V115" s="412"/>
    </row>
    <row r="116" spans="1:22" ht="13.5">
      <c r="A116" s="420"/>
      <c r="B116" s="422"/>
      <c r="C116" s="422"/>
      <c r="D116" s="422"/>
      <c r="E116" s="417">
        <f>IF(AND(E114&lt;&gt;"",G114&lt;&gt;""),IF(E114&gt;G114,"○",IF(E114&lt;G114,"△","エラー")),"")</f>
      </c>
      <c r="F116" s="418"/>
      <c r="G116" s="419"/>
      <c r="H116" s="417">
        <f>IF(AND(H114&lt;&gt;"",J114&lt;&gt;""),IF(H114&gt;J114,"○",IF(H114&lt;J114,"△","エラー")),"")</f>
      </c>
      <c r="I116" s="418"/>
      <c r="J116" s="419"/>
      <c r="K116" s="429"/>
      <c r="L116" s="430"/>
      <c r="M116" s="431"/>
      <c r="N116" s="432"/>
      <c r="O116" s="410"/>
      <c r="P116" s="410"/>
      <c r="Q116" s="410"/>
      <c r="R116" s="410"/>
      <c r="S116" s="410"/>
      <c r="T116" s="410"/>
      <c r="U116" s="410"/>
      <c r="V116" s="413"/>
    </row>
    <row r="117" spans="1:22" ht="13.5">
      <c r="A117" s="420" t="s">
        <v>84</v>
      </c>
      <c r="B117" s="421">
        <f>IF(B120&lt;&gt;"",IF(B120&lt;&gt;"PK",B120,B121),"")</f>
      </c>
      <c r="C117" s="421"/>
      <c r="D117" s="421"/>
      <c r="E117" s="422"/>
      <c r="F117" s="422"/>
      <c r="G117" s="422"/>
      <c r="H117" s="433">
        <f>IF(H120&lt;&gt;"",IF(H120&lt;&gt;"PK",H120,H121),"")</f>
      </c>
      <c r="I117" s="434"/>
      <c r="J117" s="435"/>
      <c r="K117" s="423"/>
      <c r="L117" s="424"/>
      <c r="M117" s="425"/>
      <c r="N117" s="432">
        <f>COUNTIF($B117:$M117,"◎")</f>
        <v>0</v>
      </c>
      <c r="O117" s="410">
        <f>COUNTIF($B117:$M117,"○")</f>
        <v>0</v>
      </c>
      <c r="P117" s="410">
        <f>COUNTIF($B117:$M117,"△")</f>
        <v>0</v>
      </c>
      <c r="Q117" s="410">
        <f>COUNTIF($B117:$M117,"●")</f>
        <v>0</v>
      </c>
      <c r="R117" s="410">
        <f>4*$N117+2*$O117+1*$P117</f>
        <v>0</v>
      </c>
      <c r="S117" s="410">
        <f>SUM(B118,E118,H118,K118)</f>
        <v>0</v>
      </c>
      <c r="T117" s="410">
        <f>SUM(D118,G118,J118,M118)</f>
        <v>0</v>
      </c>
      <c r="U117" s="410">
        <f>S117-T117</f>
        <v>0</v>
      </c>
      <c r="V117" s="411">
        <f>SUMPRODUCT((R112:R126*10^5+U112:U126&gt;R117*10^5+U117)*1)+1</f>
        <v>1</v>
      </c>
    </row>
    <row r="118" spans="1:22" ht="13.5">
      <c r="A118" s="420"/>
      <c r="B118" s="313">
        <f>IF(G113="","",G113)</f>
      </c>
      <c r="C118" s="314" t="s">
        <v>194</v>
      </c>
      <c r="D118" s="315">
        <f>IF(E113="","",E113)</f>
      </c>
      <c r="E118" s="422"/>
      <c r="F118" s="422"/>
      <c r="G118" s="422"/>
      <c r="H118" s="313"/>
      <c r="I118" s="314" t="s">
        <v>194</v>
      </c>
      <c r="J118" s="315"/>
      <c r="K118" s="426"/>
      <c r="L118" s="427"/>
      <c r="M118" s="428"/>
      <c r="N118" s="432"/>
      <c r="O118" s="410"/>
      <c r="P118" s="410"/>
      <c r="Q118" s="410"/>
      <c r="R118" s="410"/>
      <c r="S118" s="410"/>
      <c r="T118" s="410"/>
      <c r="U118" s="410"/>
      <c r="V118" s="412"/>
    </row>
    <row r="119" spans="1:22" ht="13.5">
      <c r="A119" s="420"/>
      <c r="B119" s="313">
        <f>IF(G114="","",G114)</f>
      </c>
      <c r="C119" s="314" t="s">
        <v>195</v>
      </c>
      <c r="D119" s="315">
        <f>IF(E114="","",E114)</f>
      </c>
      <c r="E119" s="422"/>
      <c r="F119" s="422"/>
      <c r="G119" s="422"/>
      <c r="H119" s="313"/>
      <c r="I119" s="314" t="s">
        <v>195</v>
      </c>
      <c r="J119" s="315"/>
      <c r="K119" s="426"/>
      <c r="L119" s="427"/>
      <c r="M119" s="428"/>
      <c r="N119" s="432"/>
      <c r="O119" s="410"/>
      <c r="P119" s="410"/>
      <c r="Q119" s="410"/>
      <c r="R119" s="410"/>
      <c r="S119" s="410"/>
      <c r="T119" s="410"/>
      <c r="U119" s="410"/>
      <c r="V119" s="412"/>
    </row>
    <row r="120" spans="1:22" ht="13.5">
      <c r="A120" s="420"/>
      <c r="B120" s="414">
        <f>IF(AND(B118&lt;&gt;"",D118&lt;&gt;""),IF(B118&gt;D118,"◎",IF(B118&lt;D118,"●","PK")),"")</f>
      </c>
      <c r="C120" s="415"/>
      <c r="D120" s="416"/>
      <c r="E120" s="422"/>
      <c r="F120" s="422"/>
      <c r="G120" s="422"/>
      <c r="H120" s="414">
        <f>IF(AND(H118&lt;&gt;"",J118&lt;&gt;""),IF(H118&gt;J118,"◎",IF(H118&lt;J118,"●","PK")),"")</f>
      </c>
      <c r="I120" s="415"/>
      <c r="J120" s="416"/>
      <c r="K120" s="426"/>
      <c r="L120" s="427"/>
      <c r="M120" s="428"/>
      <c r="N120" s="432"/>
      <c r="O120" s="410"/>
      <c r="P120" s="410"/>
      <c r="Q120" s="410"/>
      <c r="R120" s="410"/>
      <c r="S120" s="410"/>
      <c r="T120" s="410"/>
      <c r="U120" s="410"/>
      <c r="V120" s="412"/>
    </row>
    <row r="121" spans="1:22" ht="13.5">
      <c r="A121" s="420"/>
      <c r="B121" s="417">
        <f>IF(AND(B119&lt;&gt;"",D119&lt;&gt;""),IF(B119&gt;D119,"○",IF(B119&lt;D119,"△","エラー")),"")</f>
      </c>
      <c r="C121" s="418"/>
      <c r="D121" s="419"/>
      <c r="E121" s="422"/>
      <c r="F121" s="422"/>
      <c r="G121" s="422"/>
      <c r="H121" s="417">
        <f>IF(AND(H119&lt;&gt;"",J119&lt;&gt;""),IF(H119&gt;J119,"○",IF(H119&lt;J119,"△","エラー")),"")</f>
      </c>
      <c r="I121" s="418"/>
      <c r="J121" s="419"/>
      <c r="K121" s="429"/>
      <c r="L121" s="430"/>
      <c r="M121" s="431"/>
      <c r="N121" s="432"/>
      <c r="O121" s="410"/>
      <c r="P121" s="410"/>
      <c r="Q121" s="410"/>
      <c r="R121" s="410"/>
      <c r="S121" s="410"/>
      <c r="T121" s="410"/>
      <c r="U121" s="410"/>
      <c r="V121" s="413"/>
    </row>
    <row r="122" spans="1:22" ht="13.5">
      <c r="A122" s="420" t="s">
        <v>2</v>
      </c>
      <c r="B122" s="421">
        <f>IF(B125&lt;&gt;"",IF(B125&lt;&gt;"PK",B125,B126),"")</f>
      </c>
      <c r="C122" s="421"/>
      <c r="D122" s="421"/>
      <c r="E122" s="421">
        <f>IF(E125&lt;&gt;"",IF(E125&lt;&gt;"PK",E125,E126),"")</f>
      </c>
      <c r="F122" s="421"/>
      <c r="G122" s="421"/>
      <c r="H122" s="422"/>
      <c r="I122" s="422"/>
      <c r="J122" s="422"/>
      <c r="K122" s="423"/>
      <c r="L122" s="424"/>
      <c r="M122" s="425"/>
      <c r="N122" s="432">
        <f>COUNTIF($B122:$M122,"◎")</f>
        <v>0</v>
      </c>
      <c r="O122" s="410">
        <f>COUNTIF($B122:$M122,"○")</f>
        <v>0</v>
      </c>
      <c r="P122" s="410">
        <f>COUNTIF($B122:$M122,"△")</f>
        <v>0</v>
      </c>
      <c r="Q122" s="410">
        <f>COUNTIF($B122:$M122,"●")</f>
        <v>0</v>
      </c>
      <c r="R122" s="410">
        <f>4*$N122+2*$O122+1*$P122</f>
        <v>0</v>
      </c>
      <c r="S122" s="410">
        <f>SUM(B123,E123,H123,K123)</f>
        <v>0</v>
      </c>
      <c r="T122" s="410">
        <f>SUM(D123,G123,J123,M123)</f>
        <v>0</v>
      </c>
      <c r="U122" s="410">
        <f>S122-T122</f>
        <v>0</v>
      </c>
      <c r="V122" s="411">
        <f>SUMPRODUCT((R112:R126*10^5+U112:U126&gt;R122*10^5+U122)*1)+1</f>
        <v>1</v>
      </c>
    </row>
    <row r="123" spans="1:22" ht="13.5">
      <c r="A123" s="420"/>
      <c r="B123" s="317">
        <f>IF(J113="","",J113)</f>
      </c>
      <c r="C123" s="314" t="s">
        <v>194</v>
      </c>
      <c r="D123" s="315">
        <f>IF(H113="","",H113)</f>
      </c>
      <c r="E123" s="313">
        <f>IF(J118="","",J118)</f>
      </c>
      <c r="F123" s="314" t="s">
        <v>194</v>
      </c>
      <c r="G123" s="315">
        <f>IF(H118="","",H118)</f>
      </c>
      <c r="H123" s="422"/>
      <c r="I123" s="422"/>
      <c r="J123" s="422"/>
      <c r="K123" s="426"/>
      <c r="L123" s="427"/>
      <c r="M123" s="428"/>
      <c r="N123" s="432"/>
      <c r="O123" s="410"/>
      <c r="P123" s="410"/>
      <c r="Q123" s="410"/>
      <c r="R123" s="410"/>
      <c r="S123" s="410"/>
      <c r="T123" s="410"/>
      <c r="U123" s="410"/>
      <c r="V123" s="412"/>
    </row>
    <row r="124" spans="1:22" ht="13.5">
      <c r="A124" s="420"/>
      <c r="B124" s="313">
        <f>IF(J114="","",J114)</f>
      </c>
      <c r="C124" s="314" t="s">
        <v>195</v>
      </c>
      <c r="D124" s="315">
        <f>IF(H114="","",H114)</f>
      </c>
      <c r="E124" s="313">
        <f>IF(J119="","",J119)</f>
      </c>
      <c r="F124" s="314" t="s">
        <v>195</v>
      </c>
      <c r="G124" s="315">
        <f>IF(H119="","",H119)</f>
      </c>
      <c r="H124" s="422"/>
      <c r="I124" s="422"/>
      <c r="J124" s="422"/>
      <c r="K124" s="426"/>
      <c r="L124" s="427"/>
      <c r="M124" s="428"/>
      <c r="N124" s="432"/>
      <c r="O124" s="410"/>
      <c r="P124" s="410"/>
      <c r="Q124" s="410"/>
      <c r="R124" s="410"/>
      <c r="S124" s="410"/>
      <c r="T124" s="410"/>
      <c r="U124" s="410"/>
      <c r="V124" s="412"/>
    </row>
    <row r="125" spans="1:22" ht="13.5">
      <c r="A125" s="420"/>
      <c r="B125" s="414">
        <f>IF(AND(B123&lt;&gt;"",D123&lt;&gt;""),IF(B123&gt;D123,"◎",IF(B123&lt;D123,"●","PK")),"")</f>
      </c>
      <c r="C125" s="415"/>
      <c r="D125" s="416"/>
      <c r="E125" s="414">
        <f>IF(AND(E123&lt;&gt;"",G123&lt;&gt;""),IF(E123&gt;G123,"◎",IF(E123&lt;G123,"●","PK")),"")</f>
      </c>
      <c r="F125" s="415"/>
      <c r="G125" s="416"/>
      <c r="H125" s="422"/>
      <c r="I125" s="422"/>
      <c r="J125" s="422"/>
      <c r="K125" s="426"/>
      <c r="L125" s="427"/>
      <c r="M125" s="428"/>
      <c r="N125" s="432"/>
      <c r="O125" s="410"/>
      <c r="P125" s="410"/>
      <c r="Q125" s="410"/>
      <c r="R125" s="410"/>
      <c r="S125" s="410"/>
      <c r="T125" s="410"/>
      <c r="U125" s="410"/>
      <c r="V125" s="412"/>
    </row>
    <row r="126" spans="1:22" ht="13.5">
      <c r="A126" s="420"/>
      <c r="B126" s="417">
        <f>IF(AND(B124&lt;&gt;"",D124&lt;&gt;""),IF(B124&gt;D124,"○",IF(B124&lt;D124,"△","エラー")),"")</f>
      </c>
      <c r="C126" s="418"/>
      <c r="D126" s="419"/>
      <c r="E126" s="417">
        <f>IF(AND(E124&lt;&gt;"",G124&lt;&gt;""),IF(E124&gt;G124,"○",IF(E124&lt;G124,"△","エラー")),"")</f>
      </c>
      <c r="F126" s="418"/>
      <c r="G126" s="419"/>
      <c r="H126" s="422"/>
      <c r="I126" s="422"/>
      <c r="J126" s="422"/>
      <c r="K126" s="429"/>
      <c r="L126" s="430"/>
      <c r="M126" s="431"/>
      <c r="N126" s="432"/>
      <c r="O126" s="410"/>
      <c r="P126" s="410"/>
      <c r="Q126" s="410"/>
      <c r="R126" s="410"/>
      <c r="S126" s="410"/>
      <c r="T126" s="410"/>
      <c r="U126" s="410"/>
      <c r="V126" s="413"/>
    </row>
    <row r="128" spans="1:22" ht="19.5" customHeight="1">
      <c r="A128" s="436" t="s">
        <v>203</v>
      </c>
      <c r="B128" s="436"/>
      <c r="C128" s="436"/>
      <c r="D128" s="436"/>
      <c r="E128" s="436"/>
      <c r="F128" s="436"/>
      <c r="G128" s="436"/>
      <c r="H128" s="436"/>
      <c r="I128" s="436"/>
      <c r="J128" s="436"/>
      <c r="K128" s="436"/>
      <c r="L128" s="436"/>
      <c r="M128" s="436"/>
      <c r="N128" s="436"/>
      <c r="O128" s="436"/>
      <c r="P128" s="436"/>
      <c r="Q128" s="436"/>
      <c r="R128" s="436"/>
      <c r="S128" s="436"/>
      <c r="T128" s="436"/>
      <c r="U128" s="436"/>
      <c r="V128" s="436"/>
    </row>
    <row r="129" spans="1:22" ht="19.5" customHeight="1">
      <c r="A129" s="127" t="s">
        <v>183</v>
      </c>
      <c r="B129" s="437" t="str">
        <f>IF(A130="","",A130)</f>
        <v>比　叡</v>
      </c>
      <c r="C129" s="437"/>
      <c r="D129" s="437"/>
      <c r="E129" s="437" t="str">
        <f>IF(A135="","",A135)</f>
        <v>朱　六</v>
      </c>
      <c r="F129" s="437"/>
      <c r="G129" s="437"/>
      <c r="H129" s="437" t="str">
        <f>IF(A140="","",A140)</f>
        <v>コルージャ</v>
      </c>
      <c r="I129" s="437"/>
      <c r="J129" s="437"/>
      <c r="K129" s="438"/>
      <c r="L129" s="438"/>
      <c r="M129" s="438"/>
      <c r="N129" s="128" t="s">
        <v>184</v>
      </c>
      <c r="O129" s="127" t="s">
        <v>185</v>
      </c>
      <c r="P129" s="127" t="s">
        <v>186</v>
      </c>
      <c r="Q129" s="127" t="s">
        <v>187</v>
      </c>
      <c r="R129" s="127" t="s">
        <v>188</v>
      </c>
      <c r="S129" s="127" t="s">
        <v>189</v>
      </c>
      <c r="T129" s="127" t="s">
        <v>190</v>
      </c>
      <c r="U129" s="127" t="s">
        <v>191</v>
      </c>
      <c r="V129" s="129" t="s">
        <v>192</v>
      </c>
    </row>
    <row r="130" spans="1:22" ht="13.5">
      <c r="A130" s="420" t="s">
        <v>206</v>
      </c>
      <c r="B130" s="422"/>
      <c r="C130" s="422"/>
      <c r="D130" s="422"/>
      <c r="E130" s="421">
        <f>IF(E133&lt;&gt;"",IF(E133&lt;&gt;"PK",E133,E134),"")</f>
      </c>
      <c r="F130" s="421"/>
      <c r="G130" s="421"/>
      <c r="H130" s="421">
        <f>IF(H133&lt;&gt;"",IF(H133&lt;&gt;"PK",H133,H134),"")</f>
      </c>
      <c r="I130" s="421"/>
      <c r="J130" s="421"/>
      <c r="K130" s="423"/>
      <c r="L130" s="424"/>
      <c r="M130" s="425"/>
      <c r="N130" s="432">
        <f>COUNTIF($B130:$M130,"◎")</f>
        <v>0</v>
      </c>
      <c r="O130" s="410">
        <f>COUNTIF($B130:$M130,"○")</f>
        <v>0</v>
      </c>
      <c r="P130" s="410">
        <f>COUNTIF($B130:$M130,"△")</f>
        <v>0</v>
      </c>
      <c r="Q130" s="410">
        <f>COUNTIF($B130:$M130,"●")</f>
        <v>0</v>
      </c>
      <c r="R130" s="410">
        <f>4*$N130+2*$O130+1*$P130</f>
        <v>0</v>
      </c>
      <c r="S130" s="410">
        <f>SUM(B131,E131,H131,K131)</f>
        <v>0</v>
      </c>
      <c r="T130" s="410">
        <f>SUM(D131,G131,J131,M131)</f>
        <v>0</v>
      </c>
      <c r="U130" s="410">
        <f>S130-T130</f>
        <v>0</v>
      </c>
      <c r="V130" s="411">
        <f>SUMPRODUCT((R130:R144*10^5+U130:U144&gt;R130*10^5+U130)*1)+1</f>
        <v>1</v>
      </c>
    </row>
    <row r="131" spans="1:22" ht="13.5">
      <c r="A131" s="420"/>
      <c r="B131" s="422"/>
      <c r="C131" s="422"/>
      <c r="D131" s="422"/>
      <c r="E131" s="317"/>
      <c r="F131" s="314" t="s">
        <v>194</v>
      </c>
      <c r="G131" s="315"/>
      <c r="H131" s="313"/>
      <c r="I131" s="314" t="s">
        <v>194</v>
      </c>
      <c r="J131" s="315"/>
      <c r="K131" s="426"/>
      <c r="L131" s="427"/>
      <c r="M131" s="428"/>
      <c r="N131" s="432"/>
      <c r="O131" s="410"/>
      <c r="P131" s="410"/>
      <c r="Q131" s="410"/>
      <c r="R131" s="410"/>
      <c r="S131" s="410"/>
      <c r="T131" s="410"/>
      <c r="U131" s="410"/>
      <c r="V131" s="412"/>
    </row>
    <row r="132" spans="1:22" ht="13.5">
      <c r="A132" s="420"/>
      <c r="B132" s="422"/>
      <c r="C132" s="422"/>
      <c r="D132" s="422"/>
      <c r="E132" s="313"/>
      <c r="F132" s="314" t="s">
        <v>195</v>
      </c>
      <c r="G132" s="315"/>
      <c r="H132" s="313"/>
      <c r="I132" s="314" t="s">
        <v>195</v>
      </c>
      <c r="J132" s="315"/>
      <c r="K132" s="426"/>
      <c r="L132" s="427"/>
      <c r="M132" s="428"/>
      <c r="N132" s="432"/>
      <c r="O132" s="410"/>
      <c r="P132" s="410"/>
      <c r="Q132" s="410"/>
      <c r="R132" s="410"/>
      <c r="S132" s="410"/>
      <c r="T132" s="410"/>
      <c r="U132" s="410"/>
      <c r="V132" s="412"/>
    </row>
    <row r="133" spans="1:22" ht="13.5">
      <c r="A133" s="420"/>
      <c r="B133" s="422"/>
      <c r="C133" s="422"/>
      <c r="D133" s="422"/>
      <c r="E133" s="414">
        <f>IF(AND(E131&lt;&gt;"",G131&lt;&gt;""),IF(E131&gt;G131,"◎",IF(E131&lt;G131,"●","PK")),"")</f>
      </c>
      <c r="F133" s="415"/>
      <c r="G133" s="416"/>
      <c r="H133" s="414">
        <f>IF(AND(H131&lt;&gt;"",J131&lt;&gt;""),IF(H131&gt;J131,"◎",IF(H131&lt;J131,"●","PK")),"")</f>
      </c>
      <c r="I133" s="415"/>
      <c r="J133" s="416"/>
      <c r="K133" s="426"/>
      <c r="L133" s="427"/>
      <c r="M133" s="428"/>
      <c r="N133" s="432"/>
      <c r="O133" s="410"/>
      <c r="P133" s="410"/>
      <c r="Q133" s="410"/>
      <c r="R133" s="410"/>
      <c r="S133" s="410"/>
      <c r="T133" s="410"/>
      <c r="U133" s="410"/>
      <c r="V133" s="412"/>
    </row>
    <row r="134" spans="1:22" ht="13.5">
      <c r="A134" s="420"/>
      <c r="B134" s="422"/>
      <c r="C134" s="422"/>
      <c r="D134" s="422"/>
      <c r="E134" s="417">
        <f>IF(AND(E132&lt;&gt;"",G132&lt;&gt;""),IF(E132&gt;G132,"○",IF(E132&lt;G132,"△","エラー")),"")</f>
      </c>
      <c r="F134" s="418"/>
      <c r="G134" s="419"/>
      <c r="H134" s="417">
        <f>IF(AND(H132&lt;&gt;"",J132&lt;&gt;""),IF(H132&gt;J132,"○",IF(H132&lt;J132,"△","エラー")),"")</f>
      </c>
      <c r="I134" s="418"/>
      <c r="J134" s="419"/>
      <c r="K134" s="429"/>
      <c r="L134" s="430"/>
      <c r="M134" s="431"/>
      <c r="N134" s="432"/>
      <c r="O134" s="410"/>
      <c r="P134" s="410"/>
      <c r="Q134" s="410"/>
      <c r="R134" s="410"/>
      <c r="S134" s="410"/>
      <c r="T134" s="410"/>
      <c r="U134" s="410"/>
      <c r="V134" s="413"/>
    </row>
    <row r="135" spans="1:22" ht="13.5">
      <c r="A135" s="420" t="s">
        <v>204</v>
      </c>
      <c r="B135" s="421">
        <f>IF(B138&lt;&gt;"",IF(B138&lt;&gt;"PK",B138,B139),"")</f>
      </c>
      <c r="C135" s="421"/>
      <c r="D135" s="421"/>
      <c r="E135" s="422"/>
      <c r="F135" s="422"/>
      <c r="G135" s="422"/>
      <c r="H135" s="433">
        <f>IF(H138&lt;&gt;"",IF(H138&lt;&gt;"PK",H138,H139),"")</f>
      </c>
      <c r="I135" s="434"/>
      <c r="J135" s="435"/>
      <c r="K135" s="423"/>
      <c r="L135" s="424"/>
      <c r="M135" s="425"/>
      <c r="N135" s="432">
        <f>COUNTIF($B135:$M135,"◎")</f>
        <v>0</v>
      </c>
      <c r="O135" s="410">
        <f>COUNTIF($B135:$M135,"○")</f>
        <v>0</v>
      </c>
      <c r="P135" s="410">
        <f>COUNTIF($B135:$M135,"△")</f>
        <v>0</v>
      </c>
      <c r="Q135" s="410">
        <f>COUNTIF($B135:$M135,"●")</f>
        <v>0</v>
      </c>
      <c r="R135" s="410">
        <f>4*$N135+2*$O135+1*$P135</f>
        <v>0</v>
      </c>
      <c r="S135" s="410">
        <f>SUM(B136,E136,H136,K136)</f>
        <v>0</v>
      </c>
      <c r="T135" s="410">
        <f>SUM(D136,G136,J136,M136)</f>
        <v>0</v>
      </c>
      <c r="U135" s="410">
        <f>S135-T135</f>
        <v>0</v>
      </c>
      <c r="V135" s="411">
        <f>SUMPRODUCT((R130:R144*10^5+U130:U144&gt;R135*10^5+U135)*1)+1</f>
        <v>1</v>
      </c>
    </row>
    <row r="136" spans="1:22" ht="13.5">
      <c r="A136" s="420"/>
      <c r="B136" s="313">
        <f>IF(G131="","",G131)</f>
      </c>
      <c r="C136" s="314" t="s">
        <v>194</v>
      </c>
      <c r="D136" s="315">
        <f>IF(E131="","",E131)</f>
      </c>
      <c r="E136" s="422"/>
      <c r="F136" s="422"/>
      <c r="G136" s="422"/>
      <c r="H136" s="313"/>
      <c r="I136" s="314" t="s">
        <v>194</v>
      </c>
      <c r="J136" s="315"/>
      <c r="K136" s="426"/>
      <c r="L136" s="427"/>
      <c r="M136" s="428"/>
      <c r="N136" s="432"/>
      <c r="O136" s="410"/>
      <c r="P136" s="410"/>
      <c r="Q136" s="410"/>
      <c r="R136" s="410"/>
      <c r="S136" s="410"/>
      <c r="T136" s="410"/>
      <c r="U136" s="410"/>
      <c r="V136" s="412"/>
    </row>
    <row r="137" spans="1:22" ht="13.5">
      <c r="A137" s="420"/>
      <c r="B137" s="310">
        <f>IF(G132="","",G132)</f>
      </c>
      <c r="C137" s="308" t="s">
        <v>195</v>
      </c>
      <c r="D137" s="309">
        <f>IF(E132="","",E132)</f>
      </c>
      <c r="E137" s="422"/>
      <c r="F137" s="422"/>
      <c r="G137" s="422"/>
      <c r="H137" s="313"/>
      <c r="I137" s="314" t="s">
        <v>195</v>
      </c>
      <c r="J137" s="315"/>
      <c r="K137" s="426"/>
      <c r="L137" s="427"/>
      <c r="M137" s="428"/>
      <c r="N137" s="432"/>
      <c r="O137" s="410"/>
      <c r="P137" s="410"/>
      <c r="Q137" s="410"/>
      <c r="R137" s="410"/>
      <c r="S137" s="410"/>
      <c r="T137" s="410"/>
      <c r="U137" s="410"/>
      <c r="V137" s="412"/>
    </row>
    <row r="138" spans="1:22" ht="13.5">
      <c r="A138" s="420"/>
      <c r="B138" s="414">
        <f>IF(AND(B136&lt;&gt;"",D136&lt;&gt;""),IF(B136&gt;D136,"◎",IF(B136&lt;D136,"●","PK")),"")</f>
      </c>
      <c r="C138" s="415"/>
      <c r="D138" s="416"/>
      <c r="E138" s="422"/>
      <c r="F138" s="422"/>
      <c r="G138" s="422"/>
      <c r="H138" s="414">
        <f>IF(AND(H136&lt;&gt;"",J136&lt;&gt;""),IF(H136&gt;J136,"◎",IF(H136&lt;J136,"●","PK")),"")</f>
      </c>
      <c r="I138" s="415"/>
      <c r="J138" s="416"/>
      <c r="K138" s="426"/>
      <c r="L138" s="427"/>
      <c r="M138" s="428"/>
      <c r="N138" s="432"/>
      <c r="O138" s="410"/>
      <c r="P138" s="410"/>
      <c r="Q138" s="410"/>
      <c r="R138" s="410"/>
      <c r="S138" s="410"/>
      <c r="T138" s="410"/>
      <c r="U138" s="410"/>
      <c r="V138" s="412"/>
    </row>
    <row r="139" spans="1:22" ht="13.5">
      <c r="A139" s="420"/>
      <c r="B139" s="417">
        <f>IF(AND(B137&lt;&gt;"",D137&lt;&gt;""),IF(B137&gt;D137,"○",IF(B137&lt;D137,"△","エラー")),"")</f>
      </c>
      <c r="C139" s="418"/>
      <c r="D139" s="419"/>
      <c r="E139" s="422"/>
      <c r="F139" s="422"/>
      <c r="G139" s="422"/>
      <c r="H139" s="417">
        <f>IF(AND(H137&lt;&gt;"",J137&lt;&gt;""),IF(H137&gt;J137,"○",IF(H137&lt;J137,"△","エラー")),"")</f>
      </c>
      <c r="I139" s="418"/>
      <c r="J139" s="419"/>
      <c r="K139" s="429"/>
      <c r="L139" s="430"/>
      <c r="M139" s="431"/>
      <c r="N139" s="432"/>
      <c r="O139" s="410"/>
      <c r="P139" s="410"/>
      <c r="Q139" s="410"/>
      <c r="R139" s="410"/>
      <c r="S139" s="410"/>
      <c r="T139" s="410"/>
      <c r="U139" s="410"/>
      <c r="V139" s="413"/>
    </row>
    <row r="140" spans="1:22" ht="13.5">
      <c r="A140" s="420" t="s">
        <v>83</v>
      </c>
      <c r="B140" s="421">
        <f>IF(B143&lt;&gt;"",IF(B143&lt;&gt;"PK",B143,B144),"")</f>
      </c>
      <c r="C140" s="421"/>
      <c r="D140" s="421"/>
      <c r="E140" s="421">
        <f>IF(E143&lt;&gt;"",IF(E143&lt;&gt;"PK",E143,E144),"")</f>
      </c>
      <c r="F140" s="421"/>
      <c r="G140" s="421"/>
      <c r="H140" s="422"/>
      <c r="I140" s="422"/>
      <c r="J140" s="422"/>
      <c r="K140" s="423"/>
      <c r="L140" s="424"/>
      <c r="M140" s="425"/>
      <c r="N140" s="432">
        <f>COUNTIF($B140:$M140,"◎")</f>
        <v>0</v>
      </c>
      <c r="O140" s="410">
        <f>COUNTIF($B140:$M140,"○")</f>
        <v>0</v>
      </c>
      <c r="P140" s="410">
        <f>COUNTIF($B140:$M140,"△")</f>
        <v>0</v>
      </c>
      <c r="Q140" s="410">
        <f>COUNTIF($B140:$M140,"●")</f>
        <v>0</v>
      </c>
      <c r="R140" s="410">
        <f>4*$N140+2*$O140+1*$P140</f>
        <v>0</v>
      </c>
      <c r="S140" s="410">
        <f>SUM(B141,E141,H141,K141)</f>
        <v>0</v>
      </c>
      <c r="T140" s="410">
        <f>SUM(D141,G141,J141,M141)</f>
        <v>0</v>
      </c>
      <c r="U140" s="410">
        <f>S140-T140</f>
        <v>0</v>
      </c>
      <c r="V140" s="411">
        <f>SUMPRODUCT((R130:R144*10^5+U130:U144&gt;R140*10^5+U140)*1)+1</f>
        <v>1</v>
      </c>
    </row>
    <row r="141" spans="1:22" ht="13.5">
      <c r="A141" s="420"/>
      <c r="B141" s="317">
        <f>IF(J131="","",J131)</f>
      </c>
      <c r="C141" s="314" t="s">
        <v>194</v>
      </c>
      <c r="D141" s="315">
        <f>IF(H131="","",H131)</f>
      </c>
      <c r="E141" s="313">
        <f>IF(J136="","",J136)</f>
      </c>
      <c r="F141" s="314" t="s">
        <v>194</v>
      </c>
      <c r="G141" s="315">
        <f>IF(H136="","",H136)</f>
      </c>
      <c r="H141" s="422"/>
      <c r="I141" s="422"/>
      <c r="J141" s="422"/>
      <c r="K141" s="426"/>
      <c r="L141" s="427"/>
      <c r="M141" s="428"/>
      <c r="N141" s="432"/>
      <c r="O141" s="410"/>
      <c r="P141" s="410"/>
      <c r="Q141" s="410"/>
      <c r="R141" s="410"/>
      <c r="S141" s="410"/>
      <c r="T141" s="410"/>
      <c r="U141" s="410"/>
      <c r="V141" s="412"/>
    </row>
    <row r="142" spans="1:22" ht="13.5">
      <c r="A142" s="420"/>
      <c r="B142" s="313">
        <f>IF(J132="","",J132)</f>
      </c>
      <c r="C142" s="314" t="s">
        <v>195</v>
      </c>
      <c r="D142" s="315">
        <f>IF(H132="","",H132)</f>
      </c>
      <c r="E142" s="313">
        <f>IF(J137="","",J137)</f>
      </c>
      <c r="F142" s="314" t="s">
        <v>195</v>
      </c>
      <c r="G142" s="315">
        <f>IF(H137="","",H137)</f>
      </c>
      <c r="H142" s="422"/>
      <c r="I142" s="422"/>
      <c r="J142" s="422"/>
      <c r="K142" s="426"/>
      <c r="L142" s="427"/>
      <c r="M142" s="428"/>
      <c r="N142" s="432"/>
      <c r="O142" s="410"/>
      <c r="P142" s="410"/>
      <c r="Q142" s="410"/>
      <c r="R142" s="410"/>
      <c r="S142" s="410"/>
      <c r="T142" s="410"/>
      <c r="U142" s="410"/>
      <c r="V142" s="412"/>
    </row>
    <row r="143" spans="1:22" ht="13.5">
      <c r="A143" s="420"/>
      <c r="B143" s="414">
        <f>IF(AND(B141&lt;&gt;"",D141&lt;&gt;""),IF(B141&gt;D141,"◎",IF(B141&lt;D141,"●","PK")),"")</f>
      </c>
      <c r="C143" s="415"/>
      <c r="D143" s="416"/>
      <c r="E143" s="414">
        <f>IF(AND(E141&lt;&gt;"",G141&lt;&gt;""),IF(E141&gt;G141,"◎",IF(E141&lt;G141,"●","PK")),"")</f>
      </c>
      <c r="F143" s="415"/>
      <c r="G143" s="416"/>
      <c r="H143" s="422"/>
      <c r="I143" s="422"/>
      <c r="J143" s="422"/>
      <c r="K143" s="426"/>
      <c r="L143" s="427"/>
      <c r="M143" s="428"/>
      <c r="N143" s="432"/>
      <c r="O143" s="410"/>
      <c r="P143" s="410"/>
      <c r="Q143" s="410"/>
      <c r="R143" s="410"/>
      <c r="S143" s="410"/>
      <c r="T143" s="410"/>
      <c r="U143" s="410"/>
      <c r="V143" s="412"/>
    </row>
    <row r="144" spans="1:22" ht="13.5">
      <c r="A144" s="420"/>
      <c r="B144" s="417">
        <f>IF(AND(B142&lt;&gt;"",D142&lt;&gt;""),IF(B142&gt;D142,"○",IF(B142&lt;D142,"△","エラー")),"")</f>
      </c>
      <c r="C144" s="418"/>
      <c r="D144" s="419"/>
      <c r="E144" s="417">
        <f>IF(AND(E142&lt;&gt;"",G142&lt;&gt;""),IF(E142&gt;G142,"○",IF(E142&lt;G142,"△","エラー")),"")</f>
      </c>
      <c r="F144" s="418"/>
      <c r="G144" s="419"/>
      <c r="H144" s="422"/>
      <c r="I144" s="422"/>
      <c r="J144" s="422"/>
      <c r="K144" s="429"/>
      <c r="L144" s="430"/>
      <c r="M144" s="431"/>
      <c r="N144" s="432"/>
      <c r="O144" s="410"/>
      <c r="P144" s="410"/>
      <c r="Q144" s="410"/>
      <c r="R144" s="410"/>
      <c r="S144" s="410"/>
      <c r="T144" s="410"/>
      <c r="U144" s="410"/>
      <c r="V144" s="413"/>
    </row>
  </sheetData>
  <sheetProtection/>
  <mergeCells count="473">
    <mergeCell ref="A1:V1"/>
    <mergeCell ref="A2:V2"/>
    <mergeCell ref="B3:D3"/>
    <mergeCell ref="E3:G3"/>
    <mergeCell ref="H3:J3"/>
    <mergeCell ref="K3:M3"/>
    <mergeCell ref="S4:S8"/>
    <mergeCell ref="T4:T8"/>
    <mergeCell ref="A4:A8"/>
    <mergeCell ref="B4:D8"/>
    <mergeCell ref="E4:G4"/>
    <mergeCell ref="H4:J4"/>
    <mergeCell ref="K4:M8"/>
    <mergeCell ref="N4:N8"/>
    <mergeCell ref="U4:U8"/>
    <mergeCell ref="V4:V8"/>
    <mergeCell ref="E7:G7"/>
    <mergeCell ref="H7:J7"/>
    <mergeCell ref="E8:G8"/>
    <mergeCell ref="H8:J8"/>
    <mergeCell ref="O4:O8"/>
    <mergeCell ref="P4:P8"/>
    <mergeCell ref="Q4:Q8"/>
    <mergeCell ref="R4:R8"/>
    <mergeCell ref="S9:S13"/>
    <mergeCell ref="T9:T13"/>
    <mergeCell ref="A9:A13"/>
    <mergeCell ref="B9:D9"/>
    <mergeCell ref="E9:G13"/>
    <mergeCell ref="H9:J9"/>
    <mergeCell ref="K9:M13"/>
    <mergeCell ref="N9:N13"/>
    <mergeCell ref="U9:U13"/>
    <mergeCell ref="V9:V13"/>
    <mergeCell ref="B12:D12"/>
    <mergeCell ref="H12:J12"/>
    <mergeCell ref="B13:D13"/>
    <mergeCell ref="H13:J13"/>
    <mergeCell ref="O9:O13"/>
    <mergeCell ref="P9:P13"/>
    <mergeCell ref="Q9:Q13"/>
    <mergeCell ref="R9:R13"/>
    <mergeCell ref="T14:T18"/>
    <mergeCell ref="A14:A18"/>
    <mergeCell ref="B14:D14"/>
    <mergeCell ref="E14:G14"/>
    <mergeCell ref="H14:J18"/>
    <mergeCell ref="K14:M18"/>
    <mergeCell ref="N14:N18"/>
    <mergeCell ref="E18:G18"/>
    <mergeCell ref="O14:O18"/>
    <mergeCell ref="P14:P18"/>
    <mergeCell ref="Q14:Q18"/>
    <mergeCell ref="R14:R18"/>
    <mergeCell ref="S14:S18"/>
    <mergeCell ref="A20:V20"/>
    <mergeCell ref="B21:D21"/>
    <mergeCell ref="E21:G21"/>
    <mergeCell ref="H21:J21"/>
    <mergeCell ref="K21:M21"/>
    <mergeCell ref="U14:U18"/>
    <mergeCell ref="V14:V18"/>
    <mergeCell ref="B17:D17"/>
    <mergeCell ref="E17:G17"/>
    <mergeCell ref="B18:D18"/>
    <mergeCell ref="S22:S26"/>
    <mergeCell ref="T22:T26"/>
    <mergeCell ref="A22:A26"/>
    <mergeCell ref="B22:D26"/>
    <mergeCell ref="E22:G22"/>
    <mergeCell ref="H22:J22"/>
    <mergeCell ref="K22:M26"/>
    <mergeCell ref="N22:N26"/>
    <mergeCell ref="U22:U26"/>
    <mergeCell ref="V22:V26"/>
    <mergeCell ref="E25:G25"/>
    <mergeCell ref="H25:J25"/>
    <mergeCell ref="E26:G26"/>
    <mergeCell ref="H26:J26"/>
    <mergeCell ref="O22:O26"/>
    <mergeCell ref="P22:P26"/>
    <mergeCell ref="Q22:Q26"/>
    <mergeCell ref="R22:R26"/>
    <mergeCell ref="S27:S31"/>
    <mergeCell ref="T27:T31"/>
    <mergeCell ref="A27:A31"/>
    <mergeCell ref="B27:D27"/>
    <mergeCell ref="E27:G31"/>
    <mergeCell ref="H27:J27"/>
    <mergeCell ref="K27:M31"/>
    <mergeCell ref="N27:N31"/>
    <mergeCell ref="U27:U31"/>
    <mergeCell ref="V27:V31"/>
    <mergeCell ref="B30:D30"/>
    <mergeCell ref="H30:J30"/>
    <mergeCell ref="B31:D31"/>
    <mergeCell ref="H31:J31"/>
    <mergeCell ref="O27:O31"/>
    <mergeCell ref="P27:P31"/>
    <mergeCell ref="Q27:Q31"/>
    <mergeCell ref="R27:R31"/>
    <mergeCell ref="T32:T36"/>
    <mergeCell ref="A32:A36"/>
    <mergeCell ref="B32:D32"/>
    <mergeCell ref="E32:G32"/>
    <mergeCell ref="H32:J36"/>
    <mergeCell ref="K32:M36"/>
    <mergeCell ref="N32:N36"/>
    <mergeCell ref="E36:G36"/>
    <mergeCell ref="O32:O36"/>
    <mergeCell ref="P32:P36"/>
    <mergeCell ref="Q32:Q36"/>
    <mergeCell ref="R32:R36"/>
    <mergeCell ref="S32:S36"/>
    <mergeCell ref="A38:V38"/>
    <mergeCell ref="B39:D39"/>
    <mergeCell ref="E39:G39"/>
    <mergeCell ref="H39:J39"/>
    <mergeCell ref="K39:M39"/>
    <mergeCell ref="U32:U36"/>
    <mergeCell ref="V32:V36"/>
    <mergeCell ref="B35:D35"/>
    <mergeCell ref="E35:G35"/>
    <mergeCell ref="B36:D36"/>
    <mergeCell ref="S40:S44"/>
    <mergeCell ref="T40:T44"/>
    <mergeCell ref="A40:A44"/>
    <mergeCell ref="B40:D44"/>
    <mergeCell ref="E40:G40"/>
    <mergeCell ref="H40:J40"/>
    <mergeCell ref="K40:M44"/>
    <mergeCell ref="N40:N44"/>
    <mergeCell ref="U40:U44"/>
    <mergeCell ref="V40:V44"/>
    <mergeCell ref="E43:G43"/>
    <mergeCell ref="H43:J43"/>
    <mergeCell ref="E44:G44"/>
    <mergeCell ref="H44:J44"/>
    <mergeCell ref="O40:O44"/>
    <mergeCell ref="P40:P44"/>
    <mergeCell ref="Q40:Q44"/>
    <mergeCell ref="R40:R44"/>
    <mergeCell ref="S45:S49"/>
    <mergeCell ref="T45:T49"/>
    <mergeCell ref="A45:A49"/>
    <mergeCell ref="B45:D45"/>
    <mergeCell ref="E45:G49"/>
    <mergeCell ref="H45:J45"/>
    <mergeCell ref="K45:M49"/>
    <mergeCell ref="N45:N49"/>
    <mergeCell ref="U45:U49"/>
    <mergeCell ref="V45:V49"/>
    <mergeCell ref="B48:D48"/>
    <mergeCell ref="H48:J48"/>
    <mergeCell ref="B49:D49"/>
    <mergeCell ref="H49:J49"/>
    <mergeCell ref="O45:O49"/>
    <mergeCell ref="P45:P49"/>
    <mergeCell ref="Q45:Q49"/>
    <mergeCell ref="R45:R49"/>
    <mergeCell ref="T50:T54"/>
    <mergeCell ref="A50:A54"/>
    <mergeCell ref="B50:D50"/>
    <mergeCell ref="E50:G50"/>
    <mergeCell ref="H50:J54"/>
    <mergeCell ref="K50:M54"/>
    <mergeCell ref="N50:N54"/>
    <mergeCell ref="E54:G54"/>
    <mergeCell ref="O50:O54"/>
    <mergeCell ref="P50:P54"/>
    <mergeCell ref="Q50:Q54"/>
    <mergeCell ref="R50:R54"/>
    <mergeCell ref="S50:S54"/>
    <mergeCell ref="A56:V56"/>
    <mergeCell ref="B57:D57"/>
    <mergeCell ref="E57:G57"/>
    <mergeCell ref="H57:J57"/>
    <mergeCell ref="K57:M57"/>
    <mergeCell ref="U50:U54"/>
    <mergeCell ref="V50:V54"/>
    <mergeCell ref="B53:D53"/>
    <mergeCell ref="E53:G53"/>
    <mergeCell ref="B54:D54"/>
    <mergeCell ref="S58:S62"/>
    <mergeCell ref="T58:T62"/>
    <mergeCell ref="A58:A62"/>
    <mergeCell ref="B58:D62"/>
    <mergeCell ref="E58:G58"/>
    <mergeCell ref="H58:J58"/>
    <mergeCell ref="K58:M62"/>
    <mergeCell ref="N58:N62"/>
    <mergeCell ref="U58:U62"/>
    <mergeCell ref="V58:V62"/>
    <mergeCell ref="E61:G61"/>
    <mergeCell ref="H61:J61"/>
    <mergeCell ref="E62:G62"/>
    <mergeCell ref="H62:J62"/>
    <mergeCell ref="O58:O62"/>
    <mergeCell ref="P58:P62"/>
    <mergeCell ref="Q58:Q62"/>
    <mergeCell ref="R58:R62"/>
    <mergeCell ref="S63:S67"/>
    <mergeCell ref="T63:T67"/>
    <mergeCell ref="A63:A67"/>
    <mergeCell ref="B63:D63"/>
    <mergeCell ref="E63:G67"/>
    <mergeCell ref="H63:J63"/>
    <mergeCell ref="K63:M67"/>
    <mergeCell ref="N63:N67"/>
    <mergeCell ref="U63:U67"/>
    <mergeCell ref="V63:V67"/>
    <mergeCell ref="B66:D66"/>
    <mergeCell ref="H66:J66"/>
    <mergeCell ref="B67:D67"/>
    <mergeCell ref="H67:J67"/>
    <mergeCell ref="O63:O67"/>
    <mergeCell ref="P63:P67"/>
    <mergeCell ref="Q63:Q67"/>
    <mergeCell ref="R63:R67"/>
    <mergeCell ref="R68:R72"/>
    <mergeCell ref="S68:S72"/>
    <mergeCell ref="T68:T72"/>
    <mergeCell ref="A68:A72"/>
    <mergeCell ref="B68:D68"/>
    <mergeCell ref="E68:G68"/>
    <mergeCell ref="H68:J72"/>
    <mergeCell ref="K68:M72"/>
    <mergeCell ref="N68:N72"/>
    <mergeCell ref="S76:S80"/>
    <mergeCell ref="U68:U72"/>
    <mergeCell ref="V68:V72"/>
    <mergeCell ref="B71:D71"/>
    <mergeCell ref="E71:G71"/>
    <mergeCell ref="B72:D72"/>
    <mergeCell ref="E72:G72"/>
    <mergeCell ref="O68:O72"/>
    <mergeCell ref="P68:P72"/>
    <mergeCell ref="Q68:Q72"/>
    <mergeCell ref="E80:G80"/>
    <mergeCell ref="N76:N80"/>
    <mergeCell ref="O76:O80"/>
    <mergeCell ref="P76:P80"/>
    <mergeCell ref="Q76:Q80"/>
    <mergeCell ref="R76:R80"/>
    <mergeCell ref="A81:A85"/>
    <mergeCell ref="K81:M85"/>
    <mergeCell ref="N81:N85"/>
    <mergeCell ref="N86:N90"/>
    <mergeCell ref="B81:D81"/>
    <mergeCell ref="H81:J81"/>
    <mergeCell ref="B84:D84"/>
    <mergeCell ref="H84:J84"/>
    <mergeCell ref="E81:G85"/>
    <mergeCell ref="O81:O85"/>
    <mergeCell ref="P81:P85"/>
    <mergeCell ref="Q81:Q85"/>
    <mergeCell ref="R81:R85"/>
    <mergeCell ref="H85:J85"/>
    <mergeCell ref="R86:R90"/>
    <mergeCell ref="B90:D90"/>
    <mergeCell ref="A86:A90"/>
    <mergeCell ref="B86:D86"/>
    <mergeCell ref="E86:G86"/>
    <mergeCell ref="K86:M90"/>
    <mergeCell ref="E89:G89"/>
    <mergeCell ref="R94:R98"/>
    <mergeCell ref="S94:S98"/>
    <mergeCell ref="T94:T98"/>
    <mergeCell ref="S99:S103"/>
    <mergeCell ref="T99:T103"/>
    <mergeCell ref="B93:D93"/>
    <mergeCell ref="H93:J93"/>
    <mergeCell ref="K93:M93"/>
    <mergeCell ref="H94:J94"/>
    <mergeCell ref="K76:M80"/>
    <mergeCell ref="B103:D103"/>
    <mergeCell ref="H103:J103"/>
    <mergeCell ref="B104:D104"/>
    <mergeCell ref="E104:G104"/>
    <mergeCell ref="E99:G103"/>
    <mergeCell ref="H99:J99"/>
    <mergeCell ref="K99:M103"/>
    <mergeCell ref="E98:G98"/>
    <mergeCell ref="B99:D99"/>
    <mergeCell ref="H80:J80"/>
    <mergeCell ref="A74:V74"/>
    <mergeCell ref="B75:D75"/>
    <mergeCell ref="E75:G75"/>
    <mergeCell ref="H75:J75"/>
    <mergeCell ref="K75:M75"/>
    <mergeCell ref="A76:A80"/>
    <mergeCell ref="B76:D80"/>
    <mergeCell ref="E76:G76"/>
    <mergeCell ref="H76:J76"/>
    <mergeCell ref="S81:S85"/>
    <mergeCell ref="T81:T85"/>
    <mergeCell ref="U81:U85"/>
    <mergeCell ref="V81:V85"/>
    <mergeCell ref="B85:D85"/>
    <mergeCell ref="T76:T80"/>
    <mergeCell ref="U76:U80"/>
    <mergeCell ref="V76:V80"/>
    <mergeCell ref="E79:G79"/>
    <mergeCell ref="H79:J79"/>
    <mergeCell ref="S86:S90"/>
    <mergeCell ref="T86:T90"/>
    <mergeCell ref="U86:U90"/>
    <mergeCell ref="V86:V90"/>
    <mergeCell ref="B89:D89"/>
    <mergeCell ref="E90:G90"/>
    <mergeCell ref="H86:J90"/>
    <mergeCell ref="O86:O90"/>
    <mergeCell ref="P86:P90"/>
    <mergeCell ref="Q86:Q90"/>
    <mergeCell ref="A92:V92"/>
    <mergeCell ref="E93:G93"/>
    <mergeCell ref="A94:A98"/>
    <mergeCell ref="B94:D98"/>
    <mergeCell ref="E94:G94"/>
    <mergeCell ref="K94:M98"/>
    <mergeCell ref="N94:N98"/>
    <mergeCell ref="O94:O98"/>
    <mergeCell ref="P94:P98"/>
    <mergeCell ref="Q94:Q98"/>
    <mergeCell ref="O104:O108"/>
    <mergeCell ref="U94:U98"/>
    <mergeCell ref="V94:V98"/>
    <mergeCell ref="E97:G97"/>
    <mergeCell ref="H97:J97"/>
    <mergeCell ref="H98:J98"/>
    <mergeCell ref="O99:O103"/>
    <mergeCell ref="P99:P103"/>
    <mergeCell ref="Q99:Q103"/>
    <mergeCell ref="R99:R103"/>
    <mergeCell ref="B102:D102"/>
    <mergeCell ref="H102:J102"/>
    <mergeCell ref="A104:A108"/>
    <mergeCell ref="H104:J108"/>
    <mergeCell ref="K104:M108"/>
    <mergeCell ref="N104:N108"/>
    <mergeCell ref="A99:A103"/>
    <mergeCell ref="N99:N103"/>
    <mergeCell ref="R104:R108"/>
    <mergeCell ref="S104:S108"/>
    <mergeCell ref="T104:T108"/>
    <mergeCell ref="U104:U108"/>
    <mergeCell ref="U99:U103"/>
    <mergeCell ref="V99:V103"/>
    <mergeCell ref="E112:G112"/>
    <mergeCell ref="H112:J112"/>
    <mergeCell ref="K112:M116"/>
    <mergeCell ref="V104:V108"/>
    <mergeCell ref="B107:D107"/>
    <mergeCell ref="E107:G107"/>
    <mergeCell ref="B108:D108"/>
    <mergeCell ref="E108:G108"/>
    <mergeCell ref="P104:P108"/>
    <mergeCell ref="Q104:Q108"/>
    <mergeCell ref="Q112:Q116"/>
    <mergeCell ref="R112:R116"/>
    <mergeCell ref="S112:S116"/>
    <mergeCell ref="A110:V110"/>
    <mergeCell ref="B111:D111"/>
    <mergeCell ref="E111:G111"/>
    <mergeCell ref="H111:J111"/>
    <mergeCell ref="K111:M111"/>
    <mergeCell ref="A112:A116"/>
    <mergeCell ref="B112:D116"/>
    <mergeCell ref="T112:T116"/>
    <mergeCell ref="U112:U116"/>
    <mergeCell ref="V112:V116"/>
    <mergeCell ref="E115:G115"/>
    <mergeCell ref="H115:J115"/>
    <mergeCell ref="E116:G116"/>
    <mergeCell ref="H116:J116"/>
    <mergeCell ref="N112:N116"/>
    <mergeCell ref="O112:O116"/>
    <mergeCell ref="P112:P116"/>
    <mergeCell ref="R117:R121"/>
    <mergeCell ref="S117:S121"/>
    <mergeCell ref="T117:T121"/>
    <mergeCell ref="A117:A121"/>
    <mergeCell ref="B117:D117"/>
    <mergeCell ref="E117:G121"/>
    <mergeCell ref="H117:J117"/>
    <mergeCell ref="K117:M121"/>
    <mergeCell ref="N117:N121"/>
    <mergeCell ref="N122:N126"/>
    <mergeCell ref="U117:U121"/>
    <mergeCell ref="V117:V121"/>
    <mergeCell ref="B120:D120"/>
    <mergeCell ref="H120:J120"/>
    <mergeCell ref="B121:D121"/>
    <mergeCell ref="H121:J121"/>
    <mergeCell ref="O117:O121"/>
    <mergeCell ref="P117:P121"/>
    <mergeCell ref="Q117:Q121"/>
    <mergeCell ref="P122:P126"/>
    <mergeCell ref="Q122:Q126"/>
    <mergeCell ref="R122:R126"/>
    <mergeCell ref="S122:S126"/>
    <mergeCell ref="T122:T126"/>
    <mergeCell ref="A122:A126"/>
    <mergeCell ref="B122:D122"/>
    <mergeCell ref="E122:G122"/>
    <mergeCell ref="H122:J126"/>
    <mergeCell ref="K122:M126"/>
    <mergeCell ref="E130:G130"/>
    <mergeCell ref="H130:J130"/>
    <mergeCell ref="K130:M134"/>
    <mergeCell ref="U122:U126"/>
    <mergeCell ref="V122:V126"/>
    <mergeCell ref="B125:D125"/>
    <mergeCell ref="E125:G125"/>
    <mergeCell ref="B126:D126"/>
    <mergeCell ref="E126:G126"/>
    <mergeCell ref="O122:O126"/>
    <mergeCell ref="Q130:Q134"/>
    <mergeCell ref="R130:R134"/>
    <mergeCell ref="S130:S134"/>
    <mergeCell ref="A128:V128"/>
    <mergeCell ref="B129:D129"/>
    <mergeCell ref="E129:G129"/>
    <mergeCell ref="H129:J129"/>
    <mergeCell ref="K129:M129"/>
    <mergeCell ref="A130:A134"/>
    <mergeCell ref="B130:D134"/>
    <mergeCell ref="T130:T134"/>
    <mergeCell ref="U130:U134"/>
    <mergeCell ref="V130:V134"/>
    <mergeCell ref="E133:G133"/>
    <mergeCell ref="H133:J133"/>
    <mergeCell ref="E134:G134"/>
    <mergeCell ref="H134:J134"/>
    <mergeCell ref="N130:N134"/>
    <mergeCell ref="O130:O134"/>
    <mergeCell ref="P130:P134"/>
    <mergeCell ref="S135:S139"/>
    <mergeCell ref="T135:T139"/>
    <mergeCell ref="A135:A139"/>
    <mergeCell ref="B135:D135"/>
    <mergeCell ref="E135:G139"/>
    <mergeCell ref="H135:J135"/>
    <mergeCell ref="K135:M139"/>
    <mergeCell ref="N135:N139"/>
    <mergeCell ref="U135:U139"/>
    <mergeCell ref="V135:V139"/>
    <mergeCell ref="B138:D138"/>
    <mergeCell ref="H138:J138"/>
    <mergeCell ref="B139:D139"/>
    <mergeCell ref="H139:J139"/>
    <mergeCell ref="O135:O139"/>
    <mergeCell ref="P135:P139"/>
    <mergeCell ref="Q135:Q139"/>
    <mergeCell ref="R135:R139"/>
    <mergeCell ref="S140:S144"/>
    <mergeCell ref="T140:T144"/>
    <mergeCell ref="A140:A144"/>
    <mergeCell ref="B140:D140"/>
    <mergeCell ref="E140:G140"/>
    <mergeCell ref="H140:J144"/>
    <mergeCell ref="K140:M144"/>
    <mergeCell ref="N140:N144"/>
    <mergeCell ref="U140:U144"/>
    <mergeCell ref="V140:V144"/>
    <mergeCell ref="B143:D143"/>
    <mergeCell ref="E143:G143"/>
    <mergeCell ref="B144:D144"/>
    <mergeCell ref="E144:G144"/>
    <mergeCell ref="O140:O144"/>
    <mergeCell ref="P140:P144"/>
    <mergeCell ref="Q140:Q144"/>
    <mergeCell ref="R140:R144"/>
  </mergeCells>
  <dataValidations count="1">
    <dataValidation showInputMessage="1" showErrorMessage="1" sqref="I23:I24 F23:F24 F33:F34 I28:I29 C33:C34 C28:C29 I41:I42 F41:F42 F51:F52 I46:I47 C51:C52 C46:C47 I59:I60 F59:F60 F69:F70 I64:I65 C69:C70 C64:C65 I5:I6 F5:F6 F15:F16 I10:I11 C15:C16 C10:C11 I77:I78 F77:F78 F87:F88 I82:I83 C87:C88 C82:C83 I95:I96 F95:F96 F105:F106 I100:I101 C105:C106 C100:C101 I113:I114 F113:F114 F123:F124 I118:I119 C123:C124 C118:C119 I131:I132 F131:F132 F141:F142 I136:I137 C141:C142 C136:C137"/>
  </dataValidations>
  <printOptions/>
  <pageMargins left="0.31496062992125984" right="0.31496062992125984" top="0.5511811023622047" bottom="0.5511811023622047" header="0.31496062992125984" footer="0.31496062992125984"/>
  <pageSetup fitToHeight="1" fitToWidth="1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足立充義</cp:lastModifiedBy>
  <cp:lastPrinted>2021-10-25T02:17:33Z</cp:lastPrinted>
  <dcterms:created xsi:type="dcterms:W3CDTF">2012-06-10T15:04:34Z</dcterms:created>
  <dcterms:modified xsi:type="dcterms:W3CDTF">2021-10-25T02:17:39Z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